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cbean/Classes/All Web Notes/Energy Web Notes/00 - Cross Cutting Tables &amp; Figures/US Energy Sources/"/>
    </mc:Choice>
  </mc:AlternateContent>
  <xr:revisionPtr revIDLastSave="0" documentId="13_ncr:1_{AC1C2857-A831-B44C-9C43-4B5FDA6A8C7E}" xr6:coauthVersionLast="46" xr6:coauthVersionMax="46" xr10:uidLastSave="{00000000-0000-0000-0000-000000000000}"/>
  <bookViews>
    <workbookView xWindow="900" yWindow="1780" windowWidth="30560" windowHeight="19920" tabRatio="500" xr2:uid="{00000000-000D-0000-FFFF-FFFF00000000}"/>
  </bookViews>
  <sheets>
    <sheet name="Sheet1" sheetId="1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50" i="1" l="1"/>
  <c r="Q49" i="1"/>
  <c r="Q48" i="1"/>
  <c r="Q47" i="1"/>
  <c r="Q46" i="1"/>
  <c r="Q45" i="1"/>
  <c r="Q44" i="1"/>
  <c r="Q43" i="1"/>
  <c r="Q42" i="1"/>
  <c r="Q41" i="1"/>
  <c r="Q40" i="1"/>
  <c r="Q39" i="1"/>
  <c r="Q38" i="1"/>
  <c r="Q30" i="1"/>
  <c r="Q52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0" i="1"/>
  <c r="P52" i="1" s="1"/>
  <c r="O30" i="1"/>
  <c r="O52" i="1" s="1"/>
  <c r="N30" i="1"/>
  <c r="N52" i="1" s="1"/>
  <c r="M30" i="1"/>
  <c r="M52" i="1" s="1"/>
  <c r="L30" i="1"/>
  <c r="L52" i="1" s="1"/>
  <c r="K30" i="1"/>
  <c r="K52" i="1" s="1"/>
  <c r="J30" i="1"/>
  <c r="J52" i="1" s="1"/>
  <c r="I30" i="1"/>
  <c r="I52" i="1" s="1"/>
  <c r="H30" i="1"/>
  <c r="H52" i="1" s="1"/>
  <c r="G30" i="1"/>
  <c r="G52" i="1" s="1"/>
  <c r="F30" i="1"/>
  <c r="F52" i="1" s="1"/>
  <c r="E30" i="1"/>
  <c r="E52" i="1" s="1"/>
  <c r="D30" i="1"/>
  <c r="D52" i="1" s="1"/>
  <c r="C30" i="1"/>
  <c r="C52" i="1" s="1"/>
  <c r="B30" i="1"/>
  <c r="B52" i="1" s="1"/>
</calcChain>
</file>

<file path=xl/sharedStrings.xml><?xml version="1.0" encoding="utf-8"?>
<sst xmlns="http://schemas.openxmlformats.org/spreadsheetml/2006/main" count="118" uniqueCount="51">
  <si>
    <t>Utility Scale Solar</t>
    <phoneticPr fontId="2" type="noConversion"/>
  </si>
  <si>
    <t>All Solar</t>
    <phoneticPr fontId="2" type="noConversion"/>
  </si>
  <si>
    <t>Small-scale solar</t>
    <phoneticPr fontId="2" type="noConversion"/>
  </si>
  <si>
    <t xml:space="preserve"> </t>
    <phoneticPr fontId="2" type="noConversion"/>
  </si>
  <si>
    <t>Small-scale Solar</t>
    <phoneticPr fontId="2" type="noConversion"/>
  </si>
  <si>
    <t xml:space="preserve"> </t>
    <phoneticPr fontId="2" type="noConversion"/>
  </si>
  <si>
    <t>All Solar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</si>
  <si>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</si>
  <si>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</si>
  <si>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</si>
  <si>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Percentage of Total Generation for that year (sorted by 2005 order)</t>
    <phoneticPr fontId="2" type="noConversion"/>
  </si>
  <si>
    <t xml:space="preserve">EIA Electricity Data Browser spreadsheet </t>
    <phoneticPr fontId="2" type="noConversion"/>
  </si>
  <si>
    <t xml:space="preserve"> </t>
    <phoneticPr fontId="2" type="noConversion"/>
  </si>
  <si>
    <t>All Fuels</t>
    <phoneticPr fontId="2" type="noConversion"/>
  </si>
  <si>
    <t>Coal</t>
    <phoneticPr fontId="2" type="noConversion"/>
  </si>
  <si>
    <t>Petroleum liquids</t>
    <phoneticPr fontId="2" type="noConversion"/>
  </si>
  <si>
    <t>Petroleum Coke</t>
    <phoneticPr fontId="2" type="noConversion"/>
  </si>
  <si>
    <t>Natural Gas</t>
    <phoneticPr fontId="2" type="noConversion"/>
  </si>
  <si>
    <t>Other Gases</t>
    <phoneticPr fontId="2" type="noConversion"/>
  </si>
  <si>
    <t>Nuclear</t>
    <phoneticPr fontId="2" type="noConversion"/>
  </si>
  <si>
    <t>Wind</t>
    <phoneticPr fontId="2" type="noConversion"/>
  </si>
  <si>
    <t>Geothermal</t>
    <phoneticPr fontId="2" type="noConversion"/>
  </si>
  <si>
    <t>Biomass</t>
    <phoneticPr fontId="2" type="noConversion"/>
  </si>
  <si>
    <t>Other</t>
    <phoneticPr fontId="2" type="noConversion"/>
  </si>
  <si>
    <t>Conventional Hydro</t>
    <phoneticPr fontId="2" type="noConversion"/>
  </si>
  <si>
    <t>Hydro Pumped Storage</t>
    <phoneticPr fontId="2" type="noConversion"/>
  </si>
  <si>
    <t xml:space="preserve">Checksum </t>
    <phoneticPr fontId="2" type="noConversion"/>
  </si>
  <si>
    <t>Net Generation (MW-hours) from EIA Electricity Data Browser</t>
    <phoneticPr fontId="2" type="noConversion"/>
  </si>
  <si>
    <t>Percentage of Total Generation for that year</t>
    <phoneticPr fontId="2" type="noConversion"/>
  </si>
  <si>
    <t xml:space="preserve"> </t>
    <phoneticPr fontId="2" type="noConversion"/>
  </si>
  <si>
    <t xml:space="preserve"> </t>
    <phoneticPr fontId="2" type="noConversion"/>
  </si>
  <si>
    <t>Copyright:</t>
  </si>
  <si>
    <t>John C. Bean - WeCanFigureThisOut.org</t>
  </si>
  <si>
    <t>Web Link:</t>
  </si>
  <si>
    <t>Title:</t>
  </si>
  <si>
    <t>http://wecanfigurethisout.org/ENERGY/Web_notes/Introduction/US%20Energy%20Production%20and%20Consumption%20-%20Supporting%20Files/EIA%20Electricity%20Data%20Browser%20spreadsheet.xlsx</t>
  </si>
  <si>
    <t xml:space="preserve">Source: </t>
    <phoneticPr fontId="2" type="noConversion"/>
  </si>
  <si>
    <t>EIA Electricity Data Browser</t>
    <phoneticPr fontId="2" type="noConversion"/>
  </si>
  <si>
    <t xml:space="preserve"> https://www.eia.gov/electricity/data/browser/#/topic/0?agg=2,0,1&amp;fuel=vtvv&amp;geo=g&amp;sec=g&amp;linechart=ELEC.GEN.ALL-US-99.A~ELEC.GEN.COW-US-99.A~ELEC.GEN.NG-US-99.A~ELEC.GEN.NUC-US-99.A~ELEC.GEN.HYC-US-99.A~ELEC.GEN.WND-US-99.A~ELEC.GEN.TSN-US-99.A&amp;columnchart=ELEC.GEN.ALL-US-99.A~ELEC.GEN.COW-US-99.A~ELEA&amp;map=ELEC.GEN.ALL-US-99.A&amp;freq=A&amp;ctype=linechart&amp;ltype=pin&amp;rtype=s&amp;maptype=0&amp;rse=0&amp;pin=</t>
  </si>
  <si>
    <t>Coal</t>
  </si>
  <si>
    <t>Petroleum liquids</t>
  </si>
  <si>
    <t>Petroleum Coke</t>
  </si>
  <si>
    <t>Natural Gas</t>
  </si>
  <si>
    <t>Other Gases</t>
  </si>
  <si>
    <t>Nuclear</t>
  </si>
  <si>
    <t>Conventional Hydro</t>
  </si>
  <si>
    <t>Wind</t>
  </si>
  <si>
    <t>All Solar</t>
  </si>
  <si>
    <t>Geothermal</t>
  </si>
  <si>
    <t>Biomass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</si>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</sst>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>
    <font>
      <sz val="10"/>
      <name val="Verdana"/>
    </font>
    <font>
      <b/>
      <sz val="10"/>
      <name val="Verdana"/>
    </font>
    <font>
      <sz val="8"/>
      <name val="Verdana"/>
    </font>
    <font>
      <b/>
      <sz val="5"/>
      <name val="Verdana"/>
    </font>
    <font>
      <sz val="5"/>
      <name val="Verdana"/>
    </font>
    <font>
      <u/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3" fontId="0" fillId="0" borderId="0" xfId="0" applyNumberFormat="1"/>
    <xf numFmtId="0" fontId="1" fillId="0" borderId="0" xfId="0" applyFont="1"/>
    <xf numFmtId="2" fontId="0" fillId="0" borderId="0" xfId="0" applyNumberFormat="1"/>
    <xf numFmtId="8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/>
    <xf numFmtId="3" fontId="0" fillId="0" borderId="0" xfId="0" applyNumberFormat="1"/>
    <xf numFmtId="3" fontId="0" fillId="0" borderId="0" xfId="0" applyNumberFormat="1"/>
    <xf numFmtId="2" fontId="0" fillId="0" borderId="0" xfId="0" applyNumberFormat="1"/>
    <xf numFmtId="2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7B94C6"/>
      <color rgb="FFFBC901"/>
      <color rgb="FF00C400"/>
      <color rgb="FFE7A932"/>
      <color rgb="FF17B406"/>
      <color rgb="FF66CCFF"/>
      <color rgb="FFB3B3B3"/>
      <color rgb="FFFC02FF"/>
      <color rgb="FFFD8008"/>
      <color rgb="FF21FF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799753828421074E-2"/>
          <c:y val="2.4060233396000285E-2"/>
          <c:w val="0.71788967456328967"/>
          <c:h val="0.8776917112659868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Sheet1!$A$58</c:f>
              <c:strCache>
                <c:ptCount val="1"/>
                <c:pt idx="0">
                  <c:v>Coal</c:v>
                </c:pt>
              </c:strCache>
            </c:strRef>
          </c:tx>
          <c:spPr>
            <a:ln w="444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Sheet1!$B$57:$Q$57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xVal>
          <c:yVal>
            <c:numRef>
              <c:f>Sheet1!$B$58:$Q$58</c:f>
              <c:numCache>
                <c:formatCode>0.00</c:formatCode>
                <c:ptCount val="16"/>
                <c:pt idx="0">
                  <c:v>49.634107218901704</c:v>
                </c:pt>
                <c:pt idx="1">
                  <c:v>48.970650246930774</c:v>
                </c:pt>
                <c:pt idx="2">
                  <c:v>48.510457100447589</c:v>
                </c:pt>
                <c:pt idx="3">
                  <c:v>48.206214126952837</c:v>
                </c:pt>
                <c:pt idx="4">
                  <c:v>44.449541063774149</c:v>
                </c:pt>
                <c:pt idx="5">
                  <c:v>44.78213650225694</c:v>
                </c:pt>
                <c:pt idx="6">
                  <c:v>42.277326560232929</c:v>
                </c:pt>
                <c:pt idx="7">
                  <c:v>37.404419475933018</c:v>
                </c:pt>
                <c:pt idx="8">
                  <c:v>38.88659614300569</c:v>
                </c:pt>
                <c:pt idx="9">
                  <c:v>38.532814563494455</c:v>
                </c:pt>
                <c:pt idx="10">
                  <c:v>33.051904568716488</c:v>
                </c:pt>
                <c:pt idx="11">
                  <c:v>30.25645057596325</c:v>
                </c:pt>
                <c:pt idx="12">
                  <c:v>29.713096323770205</c:v>
                </c:pt>
                <c:pt idx="13">
                  <c:v>27.319199280542712</c:v>
                </c:pt>
                <c:pt idx="14">
                  <c:v>23.263342107518927</c:v>
                </c:pt>
                <c:pt idx="15">
                  <c:v>19.102405065634777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2E-884C-AE6D-AAC1C86F350E}"/>
            </c:ext>
          </c:extLst>
        </c:ser>
        <c:ser>
          <c:idx val="1"/>
          <c:order val="1"/>
          <c:tx>
            <c:strRef>
              <c:f>Sheet1!$A$59</c:f>
              <c:strCache>
                <c:ptCount val="1"/>
                <c:pt idx="0">
                  <c:v>Nuclear</c:v>
                </c:pt>
              </c:strCache>
            </c:strRef>
          </c:tx>
          <c:spPr>
            <a:ln w="44450" cap="rnd">
              <a:solidFill>
                <a:srgbClr val="FC02FF"/>
              </a:solidFill>
              <a:round/>
            </a:ln>
            <a:effectLst/>
          </c:spPr>
          <c:marker>
            <c:symbol val="none"/>
          </c:marker>
          <c:xVal>
            <c:numRef>
              <c:f>Sheet1!$B$57:$Q$57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xVal>
          <c:yVal>
            <c:numRef>
              <c:f>Sheet1!$B$59:$Q$59</c:f>
              <c:numCache>
                <c:formatCode>0.00</c:formatCode>
                <c:ptCount val="16"/>
                <c:pt idx="0">
                  <c:v>19.282476821776669</c:v>
                </c:pt>
                <c:pt idx="1">
                  <c:v>19.367200842767808</c:v>
                </c:pt>
                <c:pt idx="2">
                  <c:v>19.40039622348737</c:v>
                </c:pt>
                <c:pt idx="3">
                  <c:v>19.571062497633143</c:v>
                </c:pt>
                <c:pt idx="4">
                  <c:v>20.22248262234228</c:v>
                </c:pt>
                <c:pt idx="5">
                  <c:v>19.56257605949974</c:v>
                </c:pt>
                <c:pt idx="6">
                  <c:v>19.272605503079042</c:v>
                </c:pt>
                <c:pt idx="7">
                  <c:v>19.006315831082091</c:v>
                </c:pt>
                <c:pt idx="8">
                  <c:v>19.405385783051695</c:v>
                </c:pt>
                <c:pt idx="9">
                  <c:v>19.420152653977414</c:v>
                </c:pt>
                <c:pt idx="10">
                  <c:v>19.482616197510104</c:v>
                </c:pt>
                <c:pt idx="11">
                  <c:v>19.672727565732721</c:v>
                </c:pt>
                <c:pt idx="12">
                  <c:v>19.834850444562338</c:v>
                </c:pt>
                <c:pt idx="13">
                  <c:v>19.18150325504989</c:v>
                </c:pt>
                <c:pt idx="14">
                  <c:v>19.489310614838296</c:v>
                </c:pt>
                <c:pt idx="15">
                  <c:v>19.50020057642579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2E-884C-AE6D-AAC1C86F350E}"/>
            </c:ext>
          </c:extLst>
        </c:ser>
        <c:ser>
          <c:idx val="2"/>
          <c:order val="2"/>
          <c:tx>
            <c:strRef>
              <c:f>Sheet1!$A$60</c:f>
              <c:strCache>
                <c:ptCount val="1"/>
                <c:pt idx="0">
                  <c:v>Natural Gas</c:v>
                </c:pt>
              </c:strCache>
            </c:strRef>
          </c:tx>
          <c:spPr>
            <a:ln w="444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Sheet1!$B$57:$Q$57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xVal>
          <c:yVal>
            <c:numRef>
              <c:f>Sheet1!$B$60:$Q$60</c:f>
              <c:numCache>
                <c:formatCode>0.00</c:formatCode>
                <c:ptCount val="16"/>
                <c:pt idx="0">
                  <c:v>18.764010560673942</c:v>
                </c:pt>
                <c:pt idx="1">
                  <c:v>20.086121934646133</c:v>
                </c:pt>
                <c:pt idx="2">
                  <c:v>21.569521344224867</c:v>
                </c:pt>
                <c:pt idx="3">
                  <c:v>21.434761668480853</c:v>
                </c:pt>
                <c:pt idx="4">
                  <c:v>23.313970398936192</c:v>
                </c:pt>
                <c:pt idx="5">
                  <c:v>23.943821423203541</c:v>
                </c:pt>
                <c:pt idx="6">
                  <c:v>24.723271711875274</c:v>
                </c:pt>
                <c:pt idx="7">
                  <c:v>30.285700874433175</c:v>
                </c:pt>
                <c:pt idx="8">
                  <c:v>27.664681733532319</c:v>
                </c:pt>
                <c:pt idx="9">
                  <c:v>27.445875465517648</c:v>
                </c:pt>
                <c:pt idx="10">
                  <c:v>32.589607355306057</c:v>
                </c:pt>
                <c:pt idx="11">
                  <c:v>33.654288244597041</c:v>
                </c:pt>
                <c:pt idx="12">
                  <c:v>31.945752133734128</c:v>
                </c:pt>
                <c:pt idx="13">
                  <c:v>34.911265666828911</c:v>
                </c:pt>
                <c:pt idx="14">
                  <c:v>38.087646505302558</c:v>
                </c:pt>
                <c:pt idx="15">
                  <c:v>39.911573568347187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2E-884C-AE6D-AAC1C86F350E}"/>
            </c:ext>
          </c:extLst>
        </c:ser>
        <c:ser>
          <c:idx val="3"/>
          <c:order val="3"/>
          <c:tx>
            <c:strRef>
              <c:f>Sheet1!$A$61</c:f>
              <c:strCache>
                <c:ptCount val="1"/>
                <c:pt idx="0">
                  <c:v>Conventional Hydro</c:v>
                </c:pt>
              </c:strCache>
            </c:strRef>
          </c:tx>
          <c:spPr>
            <a:ln w="44450" cap="rnd">
              <a:solidFill>
                <a:srgbClr val="66CCFF"/>
              </a:solidFill>
              <a:round/>
            </a:ln>
            <a:effectLst/>
          </c:spPr>
          <c:marker>
            <c:symbol val="none"/>
          </c:marker>
          <c:xVal>
            <c:numRef>
              <c:f>Sheet1!$B$57:$Q$57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xVal>
          <c:yVal>
            <c:numRef>
              <c:f>Sheet1!$B$61:$Q$61</c:f>
              <c:numCache>
                <c:formatCode>0.00</c:formatCode>
                <c:ptCount val="16"/>
                <c:pt idx="0">
                  <c:v>6.6656671819437827</c:v>
                </c:pt>
                <c:pt idx="1">
                  <c:v>7.1160444234288267</c:v>
                </c:pt>
                <c:pt idx="2">
                  <c:v>5.9544186617172814</c:v>
                </c:pt>
                <c:pt idx="3">
                  <c:v>6.1861373582677812</c:v>
                </c:pt>
                <c:pt idx="4">
                  <c:v>6.9220781752212659</c:v>
                </c:pt>
                <c:pt idx="5">
                  <c:v>6.3078597644640322</c:v>
                </c:pt>
                <c:pt idx="6">
                  <c:v>7.7888784800327597</c:v>
                </c:pt>
                <c:pt idx="7">
                  <c:v>6.8245068574880214</c:v>
                </c:pt>
                <c:pt idx="8">
                  <c:v>6.6051986687535846</c:v>
                </c:pt>
                <c:pt idx="9">
                  <c:v>6.3185669401406486</c:v>
                </c:pt>
                <c:pt idx="10">
                  <c:v>6.0873858065272968</c:v>
                </c:pt>
                <c:pt idx="11">
                  <c:v>6.5391979024716722</c:v>
                </c:pt>
                <c:pt idx="12">
                  <c:v>7.4005343668137655</c:v>
                </c:pt>
                <c:pt idx="13">
                  <c:v>6.9522503954733512</c:v>
                </c:pt>
                <c:pt idx="14">
                  <c:v>6.5904391234290021</c:v>
                </c:pt>
                <c:pt idx="15">
                  <c:v>7.1864620169965381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2E-884C-AE6D-AAC1C86F350E}"/>
            </c:ext>
          </c:extLst>
        </c:ser>
        <c:ser>
          <c:idx val="4"/>
          <c:order val="4"/>
          <c:tx>
            <c:strRef>
              <c:f>Sheet1!$A$62</c:f>
              <c:strCache>
                <c:ptCount val="1"/>
                <c:pt idx="0">
                  <c:v>Petroleum liquids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Sheet1!$B$57:$Q$57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xVal>
          <c:yVal>
            <c:numRef>
              <c:f>Sheet1!$B$62:$Q$62</c:f>
              <c:numCache>
                <c:formatCode>0.00</c:formatCode>
                <c:ptCount val="16"/>
                <c:pt idx="0">
                  <c:v>2.4618886858411564</c:v>
                </c:pt>
                <c:pt idx="1">
                  <c:v>1.0938071228837931</c:v>
                </c:pt>
                <c:pt idx="2">
                  <c:v>1.1909559041990789</c:v>
                </c:pt>
                <c:pt idx="3">
                  <c:v>0.77479955760418784</c:v>
                </c:pt>
                <c:pt idx="4">
                  <c:v>0.65746389353195978</c:v>
                </c:pt>
                <c:pt idx="5">
                  <c:v>0.56573722564035434</c:v>
                </c:pt>
                <c:pt idx="6">
                  <c:v>0.39232797116001622</c:v>
                </c:pt>
                <c:pt idx="7">
                  <c:v>0.33112100134271627</c:v>
                </c:pt>
                <c:pt idx="8">
                  <c:v>0.33989479493669889</c:v>
                </c:pt>
                <c:pt idx="9">
                  <c:v>0.44523061684027071</c:v>
                </c:pt>
                <c:pt idx="10">
                  <c:v>0.42456265549619476</c:v>
                </c:pt>
                <c:pt idx="11">
                  <c:v>0.31761790478153146</c:v>
                </c:pt>
                <c:pt idx="12">
                  <c:v>0.30589456912702262</c:v>
                </c:pt>
                <c:pt idx="13">
                  <c:v>0.38608561237527378</c:v>
                </c:pt>
                <c:pt idx="14">
                  <c:v>0.27873208684035894</c:v>
                </c:pt>
                <c:pt idx="15">
                  <c:v>0.2438268747724229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2E-884C-AE6D-AAC1C86F350E}"/>
            </c:ext>
          </c:extLst>
        </c:ser>
        <c:ser>
          <c:idx val="5"/>
          <c:order val="5"/>
          <c:tx>
            <c:strRef>
              <c:f>Sheet1!$A$63</c:f>
              <c:strCache>
                <c:ptCount val="1"/>
                <c:pt idx="0">
                  <c:v>Biomass</c:v>
                </c:pt>
              </c:strCache>
            </c:strRef>
          </c:tx>
          <c:spPr>
            <a:ln w="44450" cap="rnd">
              <a:solidFill>
                <a:srgbClr val="E7A93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Sheet1!$B$57:$Q$57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xVal>
          <c:yVal>
            <c:numRef>
              <c:f>Sheet1!$B$63:$Q$63</c:f>
              <c:numCache>
                <c:formatCode>0.00</c:formatCode>
                <c:ptCount val="16"/>
                <c:pt idx="0">
                  <c:v>1.3383807311838987</c:v>
                </c:pt>
                <c:pt idx="1">
                  <c:v>1.3496930402277953</c:v>
                </c:pt>
                <c:pt idx="2">
                  <c:v>1.3361175631413522</c:v>
                </c:pt>
                <c:pt idx="3">
                  <c:v>1.3359751497067041</c:v>
                </c:pt>
                <c:pt idx="4">
                  <c:v>1.3794540254981165</c:v>
                </c:pt>
                <c:pt idx="5">
                  <c:v>1.3597135556816142</c:v>
                </c:pt>
                <c:pt idx="6">
                  <c:v>1.3821719789636502</c:v>
                </c:pt>
                <c:pt idx="7">
                  <c:v>1.423551021366112</c:v>
                </c:pt>
                <c:pt idx="8">
                  <c:v>1.4967668183978018</c:v>
                </c:pt>
                <c:pt idx="9">
                  <c:v>1.5588674732431649</c:v>
                </c:pt>
                <c:pt idx="10">
                  <c:v>1.5551330240924399</c:v>
                </c:pt>
                <c:pt idx="11">
                  <c:v>1.5324184889367247</c:v>
                </c:pt>
                <c:pt idx="12">
                  <c:v>1.5458098924637917</c:v>
                </c:pt>
                <c:pt idx="13">
                  <c:v>1.4695257361888536</c:v>
                </c:pt>
                <c:pt idx="14">
                  <c:v>1.4064701672874089</c:v>
                </c:pt>
                <c:pt idx="15">
                  <c:v>1.3837675041503892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D2E-884C-AE6D-AAC1C86F350E}"/>
            </c:ext>
          </c:extLst>
        </c:ser>
        <c:ser>
          <c:idx val="6"/>
          <c:order val="6"/>
          <c:tx>
            <c:strRef>
              <c:f>Sheet1!$A$64</c:f>
              <c:strCache>
                <c:ptCount val="1"/>
                <c:pt idx="0">
                  <c:v>Petroleum Coke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Sheet1!$B$57:$Q$57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xVal>
          <c:yVal>
            <c:numRef>
              <c:f>Sheet1!$B$64:$Q$64</c:f>
              <c:numCache>
                <c:formatCode>0.00</c:formatCode>
                <c:ptCount val="16"/>
                <c:pt idx="0">
                  <c:v>0.55197694543824405</c:v>
                </c:pt>
                <c:pt idx="1">
                  <c:v>0.48480798838389627</c:v>
                </c:pt>
                <c:pt idx="2">
                  <c:v>0.39054596805914243</c:v>
                </c:pt>
                <c:pt idx="3">
                  <c:v>0.3477458302058461</c:v>
                </c:pt>
                <c:pt idx="4">
                  <c:v>0.32817503140876042</c:v>
                </c:pt>
                <c:pt idx="5">
                  <c:v>0.33269819105661491</c:v>
                </c:pt>
                <c:pt idx="6">
                  <c:v>0.34379305492176976</c:v>
                </c:pt>
                <c:pt idx="7">
                  <c:v>0.24178775200635413</c:v>
                </c:pt>
                <c:pt idx="8">
                  <c:v>0.32818785409806872</c:v>
                </c:pt>
                <c:pt idx="9">
                  <c:v>0.29124162969607337</c:v>
                </c:pt>
                <c:pt idx="10">
                  <c:v>0.26582822955515256</c:v>
                </c:pt>
                <c:pt idx="11">
                  <c:v>0.27339849937260208</c:v>
                </c:pt>
                <c:pt idx="12">
                  <c:v>0.22117848014211014</c:v>
                </c:pt>
                <c:pt idx="13">
                  <c:v>0.21344628407155025</c:v>
                </c:pt>
                <c:pt idx="14">
                  <c:v>0.16833241353670952</c:v>
                </c:pt>
                <c:pt idx="15">
                  <c:v>0.18806045682052422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D2E-884C-AE6D-AAC1C86F350E}"/>
            </c:ext>
          </c:extLst>
        </c:ser>
        <c:ser>
          <c:idx val="7"/>
          <c:order val="7"/>
          <c:tx>
            <c:strRef>
              <c:f>Sheet1!$A$65</c:f>
              <c:strCache>
                <c:ptCount val="1"/>
                <c:pt idx="0">
                  <c:v>Wind</c:v>
                </c:pt>
              </c:strCache>
            </c:strRef>
          </c:tx>
          <c:spPr>
            <a:ln w="50800" cap="rnd">
              <a:solidFill>
                <a:srgbClr val="17B406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Sheet1!$B$57:$Q$57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xVal>
          <c:yVal>
            <c:numRef>
              <c:f>Sheet1!$B$65:$Q$65</c:f>
              <c:numCache>
                <c:formatCode>0.00</c:formatCode>
                <c:ptCount val="16"/>
                <c:pt idx="0">
                  <c:v>0.43918969735092983</c:v>
                </c:pt>
                <c:pt idx="1">
                  <c:v>0.65414389541963958</c:v>
                </c:pt>
                <c:pt idx="2">
                  <c:v>0.82877347539962154</c:v>
                </c:pt>
                <c:pt idx="3">
                  <c:v>1.3439617729623916</c:v>
                </c:pt>
                <c:pt idx="4">
                  <c:v>1.8703749128870466</c:v>
                </c:pt>
                <c:pt idx="5">
                  <c:v>2.2945605639675546</c:v>
                </c:pt>
                <c:pt idx="6">
                  <c:v>2.9310455420923329</c:v>
                </c:pt>
                <c:pt idx="7">
                  <c:v>3.4790063158310822</c:v>
                </c:pt>
                <c:pt idx="8">
                  <c:v>4.1279263662934547</c:v>
                </c:pt>
                <c:pt idx="9">
                  <c:v>4.4253867204048687</c:v>
                </c:pt>
                <c:pt idx="10">
                  <c:v>4.6610732842262701</c:v>
                </c:pt>
                <c:pt idx="11">
                  <c:v>5.5425154566477683</c:v>
                </c:pt>
                <c:pt idx="12">
                  <c:v>6.2663047053898211</c:v>
                </c:pt>
                <c:pt idx="13">
                  <c:v>6.4803204474933072</c:v>
                </c:pt>
                <c:pt idx="14">
                  <c:v>7.225243264536398</c:v>
                </c:pt>
                <c:pt idx="15">
                  <c:v>8.3318830114853153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D2E-884C-AE6D-AAC1C86F350E}"/>
            </c:ext>
          </c:extLst>
        </c:ser>
        <c:ser>
          <c:idx val="8"/>
          <c:order val="8"/>
          <c:tx>
            <c:strRef>
              <c:f>Sheet1!$A$66</c:f>
              <c:strCache>
                <c:ptCount val="1"/>
                <c:pt idx="0">
                  <c:v>Geothermal</c:v>
                </c:pt>
              </c:strCache>
            </c:strRef>
          </c:tx>
          <c:spPr>
            <a:ln w="50800" cap="rnd">
              <a:solidFill>
                <a:srgbClr val="B3B3B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Sheet1!$B$57:$Q$57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xVal>
          <c:yVal>
            <c:numRef>
              <c:f>Sheet1!$B$66:$Q$66</c:f>
              <c:numCache>
                <c:formatCode>0.00</c:formatCode>
                <c:ptCount val="16"/>
                <c:pt idx="0">
                  <c:v>0.36228033425859646</c:v>
                </c:pt>
                <c:pt idx="1">
                  <c:v>0.35840265780861674</c:v>
                </c:pt>
                <c:pt idx="2">
                  <c:v>0.35212648358270715</c:v>
                </c:pt>
                <c:pt idx="3">
                  <c:v>0.36024768727781892</c:v>
                </c:pt>
                <c:pt idx="4">
                  <c:v>0.37994284529574862</c:v>
                </c:pt>
                <c:pt idx="5">
                  <c:v>0.36894008814417245</c:v>
                </c:pt>
                <c:pt idx="6">
                  <c:v>0.37354812919848368</c:v>
                </c:pt>
                <c:pt idx="7">
                  <c:v>0.38445907803442148</c:v>
                </c:pt>
                <c:pt idx="8">
                  <c:v>0.38797687338107273</c:v>
                </c:pt>
                <c:pt idx="9">
                  <c:v>0.38678739896984998</c:v>
                </c:pt>
                <c:pt idx="10">
                  <c:v>0.38902765082825397</c:v>
                </c:pt>
                <c:pt idx="11">
                  <c:v>0.38642535063595612</c:v>
                </c:pt>
                <c:pt idx="12">
                  <c:v>0.39245874033237388</c:v>
                </c:pt>
                <c:pt idx="13">
                  <c:v>0.37947854557069849</c:v>
                </c:pt>
                <c:pt idx="14">
                  <c:v>0.38551999329656073</c:v>
                </c:pt>
                <c:pt idx="15">
                  <c:v>0.41793955552264045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D2E-884C-AE6D-AAC1C86F350E}"/>
            </c:ext>
          </c:extLst>
        </c:ser>
        <c:ser>
          <c:idx val="9"/>
          <c:order val="9"/>
          <c:tx>
            <c:strRef>
              <c:f>Sheet1!$A$67</c:f>
              <c:strCache>
                <c:ptCount val="1"/>
                <c:pt idx="0">
                  <c:v>Other Gases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Sheet1!$B$57:$Q$57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xVal>
          <c:yVal>
            <c:numRef>
              <c:f>Sheet1!$B$67:$Q$67</c:f>
              <c:numCache>
                <c:formatCode>0.00</c:formatCode>
                <c:ptCount val="16"/>
                <c:pt idx="0">
                  <c:v>0.33199989248963674</c:v>
                </c:pt>
                <c:pt idx="1">
                  <c:v>0.34878325643552716</c:v>
                </c:pt>
                <c:pt idx="2">
                  <c:v>0.32364265789698432</c:v>
                </c:pt>
                <c:pt idx="3">
                  <c:v>0.28419270046909884</c:v>
                </c:pt>
                <c:pt idx="4">
                  <c:v>0.26914200354350054</c:v>
                </c:pt>
                <c:pt idx="5">
                  <c:v>0.27425055635554391</c:v>
                </c:pt>
                <c:pt idx="6">
                  <c:v>0.28208785990530572</c:v>
                </c:pt>
                <c:pt idx="7">
                  <c:v>0.29393998910509872</c:v>
                </c:pt>
                <c:pt idx="8">
                  <c:v>0.31611199705654058</c:v>
                </c:pt>
                <c:pt idx="9">
                  <c:v>0.29287384961992419</c:v>
                </c:pt>
                <c:pt idx="10">
                  <c:v>0.32057266590741346</c:v>
                </c:pt>
                <c:pt idx="11">
                  <c:v>0.31271006354067293</c:v>
                </c:pt>
                <c:pt idx="12">
                  <c:v>0.30724982942201107</c:v>
                </c:pt>
                <c:pt idx="13">
                  <c:v>0.31996741147481139</c:v>
                </c:pt>
                <c:pt idx="14">
                  <c:v>0.32828552798734051</c:v>
                </c:pt>
                <c:pt idx="15">
                  <c:v>0.27604253454543209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D2E-884C-AE6D-AAC1C86F350E}"/>
            </c:ext>
          </c:extLst>
        </c:ser>
        <c:ser>
          <c:idx val="10"/>
          <c:order val="10"/>
          <c:tx>
            <c:strRef>
              <c:f>Sheet1!$A$68</c:f>
              <c:strCache>
                <c:ptCount val="1"/>
                <c:pt idx="0">
                  <c:v>All Solar</c:v>
                </c:pt>
              </c:strCache>
            </c:strRef>
          </c:tx>
          <c:spPr>
            <a:ln w="41275" cap="rnd">
              <a:solidFill>
                <a:srgbClr val="00C4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Sheet1!$B$57:$Q$57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xVal>
          <c:yVal>
            <c:numRef>
              <c:f>Sheet1!$B$68:$Q$68</c:f>
              <c:numCache>
                <c:formatCode>0.00</c:formatCode>
                <c:ptCount val="16"/>
                <c:pt idx="0">
                  <c:v>1.3562087111504768E-2</c:v>
                </c:pt>
                <c:pt idx="1">
                  <c:v>1.2497841170152202E-2</c:v>
                </c:pt>
                <c:pt idx="2">
                  <c:v>1.4723058547012145E-2</c:v>
                </c:pt>
                <c:pt idx="3">
                  <c:v>2.0973989340164121E-2</c:v>
                </c:pt>
                <c:pt idx="4">
                  <c:v>2.2555071967387038E-2</c:v>
                </c:pt>
                <c:pt idx="5">
                  <c:v>2.9381390816133585E-2</c:v>
                </c:pt>
                <c:pt idx="6">
                  <c:v>4.4339938553332681E-2</c:v>
                </c:pt>
                <c:pt idx="7">
                  <c:v>0.10689849830709046</c:v>
                </c:pt>
                <c:pt idx="8">
                  <c:v>0.22223512062576059</c:v>
                </c:pt>
                <c:pt idx="9">
                  <c:v>0.70463177727555215</c:v>
                </c:pt>
                <c:pt idx="10">
                  <c:v>0.95392180343814614</c:v>
                </c:pt>
                <c:pt idx="11">
                  <c:v>1.339669738910171</c:v>
                </c:pt>
                <c:pt idx="12">
                  <c:v>1.904189996651275</c:v>
                </c:pt>
                <c:pt idx="13">
                  <c:v>2.2189287235337063</c:v>
                </c:pt>
                <c:pt idx="14">
                  <c:v>2.5830152570663016</c:v>
                </c:pt>
                <c:pt idx="15">
                  <c:v>3.2741725450988377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D2E-884C-AE6D-AAC1C86F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734095"/>
        <c:axId val="1566735743"/>
      </c:scatterChart>
      <c:valAx>
        <c:axId val="1566734095"/>
        <c:scaling>
          <c:orientation val="minMax"/>
          <c:max val="2020"/>
          <c:min val="2005"/>
        </c:scaling>
        <c:delete val="0"/>
        <c:axPos val="b"/>
        <c:majorGridlines>
          <c:spPr>
            <a:ln w="254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735743"/>
        <c:crosses val="autoZero"/>
        <c:crossBetween val="midCat"/>
        <c:majorUnit val="1"/>
      </c:valAx>
      <c:valAx>
        <c:axId val="1566735743"/>
        <c:scaling>
          <c:orientation val="minMax"/>
          <c:max val="50"/>
        </c:scaling>
        <c:delete val="0"/>
        <c:axPos val="l"/>
        <c:majorGridlines>
          <c:spPr>
            <a:ln w="254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190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734095"/>
        <c:crosses val="autoZero"/>
        <c:crossBetween val="midCat"/>
        <c:majorUnit val="5"/>
        <c:minorUnit val="1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934244250043847"/>
          <c:y val="0.15991799882351482"/>
          <c:w val="0.19876817607417807"/>
          <c:h val="0.603357697763343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2310</xdr:colOff>
      <xdr:row>69</xdr:row>
      <xdr:rowOff>75046</xdr:rowOff>
    </xdr:from>
    <xdr:to>
      <xdr:col>18</xdr:col>
      <xdr:colOff>252819</xdr:colOff>
      <xdr:row>122</xdr:row>
      <xdr:rowOff>111937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25E89-1C2D-D84B-A8EB-1448FFBEF3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120</xdr:row>
      <xdr:rowOff>88900</xdr:rowOff>
    </xdr:from>
    <xdr:to>
      <xdr:col>14</xdr:col>
      <xdr:colOff>520700</xdr:colOff>
      <xdr:row>122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889D6F-768A-5542-A87C-3DE64020E730}"/>
            </a:ext>
          </a:extLst>
        </xdr:cNvPr>
        <xdr:cNvSpPr txBox="1"/>
      </xdr:nvSpPr>
      <xdr:spPr>
        <a:xfrm>
          <a:off x="2882900" y="19900900"/>
          <a:ext cx="8597900" cy="241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7B94C6"/>
              </a:solidFill>
            </a:rPr>
            <a:t>https://WeCanFigureThisOut.org/ENERGY/Energy_home.htm     (Data</a:t>
          </a:r>
          <a:r>
            <a:rPr lang="en-US" sz="1100" baseline="0">
              <a:solidFill>
                <a:srgbClr val="7B94C6"/>
              </a:solidFill>
            </a:rPr>
            <a:t> Source: U.S. Energy Information Administration "Electricity Data Browser")</a:t>
          </a:r>
          <a:endParaRPr lang="en-US" sz="1100">
            <a:solidFill>
              <a:srgbClr val="7B94C6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ia.gov/electricity/data/browser/" TargetMode="External"/><Relationship Id="rId1" Type="http://schemas.openxmlformats.org/officeDocument/2006/relationships/hyperlink" Target="http://wecanfigurethisout.org/ENERGY/Web_notes/Introduction/US%20Energy%20Production%20and%20Consumption%20-%20Supporting%20Files/EIA%20Electricity%20Data%20Browser%20spreadshee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AE74"/>
  <sheetViews>
    <sheetView tabSelected="1" topLeftCell="A66" zoomScaleNormal="100" workbookViewId="0">
      <selection activeCell="T95" sqref="T95"/>
    </sheetView>
  </sheetViews>
  <sheetFormatPr baseColWidth="10" defaultRowHeight="13"/>
  <cols>
    <col min="1" max="1" width="17.6640625" customWidth="1"/>
    <col min="2" max="2" width="10" customWidth="1"/>
    <col min="3" max="3" width="9.5" customWidth="1"/>
    <col min="4" max="5" width="9.6640625" customWidth="1"/>
    <col min="6" max="6" width="9.5" customWidth="1"/>
    <col min="7" max="7" width="9.6640625" customWidth="1"/>
    <col min="8" max="8" width="9.83203125" customWidth="1"/>
    <col min="9" max="12" width="9.6640625" customWidth="1"/>
    <col min="13" max="13" width="10" customWidth="1"/>
    <col min="14" max="14" width="9.6640625" customWidth="1"/>
    <col min="15" max="17" width="9.5" customWidth="1"/>
    <col min="18" max="18" width="14.6640625" customWidth="1"/>
    <col min="19" max="33" width="5.6640625" customWidth="1"/>
  </cols>
  <sheetData>
    <row r="1" spans="1:18">
      <c r="A1" s="7" t="s">
        <v>31</v>
      </c>
      <c r="B1" s="10" t="s">
        <v>32</v>
      </c>
      <c r="C1" s="7"/>
      <c r="E1" s="10"/>
      <c r="F1" s="10"/>
      <c r="G1" s="10"/>
      <c r="I1" s="6"/>
    </row>
    <row r="2" spans="1:18">
      <c r="A2" s="8"/>
      <c r="B2" s="8"/>
      <c r="C2" s="8"/>
      <c r="E2" s="6"/>
      <c r="F2" s="6"/>
      <c r="G2" s="6"/>
      <c r="H2" s="6"/>
      <c r="I2" s="6"/>
    </row>
    <row r="3" spans="1:18">
      <c r="A3" s="7" t="s">
        <v>33</v>
      </c>
      <c r="B3" s="11" t="s">
        <v>35</v>
      </c>
      <c r="C3" s="7"/>
      <c r="E3" s="12"/>
      <c r="F3" s="12"/>
      <c r="G3" s="12"/>
      <c r="H3" s="12"/>
      <c r="I3" s="12"/>
      <c r="J3" s="12"/>
      <c r="K3" s="12"/>
      <c r="L3" s="13"/>
    </row>
    <row r="4" spans="1:18">
      <c r="A4" s="8"/>
      <c r="C4" s="8"/>
      <c r="D4" s="8"/>
      <c r="E4" s="6"/>
      <c r="F4" s="6"/>
      <c r="G4" s="6"/>
      <c r="H4" s="6"/>
      <c r="I4" s="6"/>
    </row>
    <row r="5" spans="1:18">
      <c r="A5" s="7" t="s">
        <v>34</v>
      </c>
      <c r="B5" s="10" t="s">
        <v>11</v>
      </c>
      <c r="C5" s="7"/>
      <c r="E5" s="10"/>
      <c r="F5" s="10"/>
      <c r="G5" s="10"/>
      <c r="H5" s="10"/>
      <c r="I5" s="10"/>
      <c r="J5" s="10"/>
      <c r="K5" s="10"/>
    </row>
    <row r="6" spans="1:18">
      <c r="A6" s="7"/>
      <c r="B6" s="7"/>
      <c r="C6" s="7"/>
      <c r="D6" s="10"/>
      <c r="E6" s="10"/>
      <c r="F6" s="10"/>
      <c r="H6" s="10"/>
      <c r="I6" s="10"/>
      <c r="J6" s="10"/>
      <c r="K6" s="10"/>
    </row>
    <row r="7" spans="1:18">
      <c r="A7" s="7" t="s">
        <v>36</v>
      </c>
      <c r="B7" s="10" t="s">
        <v>37</v>
      </c>
      <c r="C7" s="7"/>
      <c r="E7" s="11" t="s">
        <v>38</v>
      </c>
      <c r="F7" s="10"/>
      <c r="H7" s="10"/>
      <c r="I7" s="10"/>
      <c r="J7" s="10"/>
      <c r="K7" s="10"/>
    </row>
    <row r="8" spans="1:18">
      <c r="A8" s="7"/>
      <c r="B8" s="7"/>
      <c r="C8" s="7"/>
      <c r="D8" s="7"/>
      <c r="E8" s="9"/>
      <c r="F8" s="9"/>
      <c r="G8" s="9"/>
      <c r="H8" s="9"/>
      <c r="I8" s="9"/>
      <c r="J8" s="9"/>
      <c r="K8" s="9"/>
      <c r="L8" s="9"/>
      <c r="O8" t="s">
        <v>12</v>
      </c>
    </row>
    <row r="9" spans="1:18">
      <c r="A9" s="7"/>
      <c r="B9" s="7"/>
      <c r="C9" s="7"/>
      <c r="D9" s="7"/>
      <c r="E9" s="9"/>
      <c r="F9" s="9"/>
      <c r="G9" s="9"/>
      <c r="H9" s="9"/>
      <c r="I9" s="9"/>
      <c r="J9" s="9"/>
      <c r="K9" s="9"/>
      <c r="L9" s="9"/>
    </row>
    <row r="10" spans="1:18">
      <c r="A10" s="2" t="s">
        <v>27</v>
      </c>
      <c r="B10" s="2"/>
      <c r="C10" s="2"/>
      <c r="D10" s="2"/>
    </row>
    <row r="12" spans="1:18">
      <c r="B12">
        <v>2005</v>
      </c>
      <c r="C12">
        <v>2006</v>
      </c>
      <c r="D12">
        <v>2007</v>
      </c>
      <c r="E12">
        <v>2008</v>
      </c>
      <c r="F12">
        <v>2009</v>
      </c>
      <c r="G12">
        <v>2010</v>
      </c>
      <c r="H12">
        <v>2011</v>
      </c>
      <c r="I12">
        <v>2012</v>
      </c>
      <c r="J12">
        <v>2013</v>
      </c>
      <c r="K12">
        <v>2014</v>
      </c>
      <c r="L12">
        <v>2015</v>
      </c>
      <c r="M12">
        <v>2016</v>
      </c>
      <c r="N12">
        <v>2017</v>
      </c>
      <c r="O12">
        <v>2018</v>
      </c>
      <c r="P12">
        <v>2019</v>
      </c>
      <c r="Q12">
        <v>2020</v>
      </c>
    </row>
    <row r="14" spans="1:18">
      <c r="A14" t="s">
        <v>13</v>
      </c>
      <c r="B14" s="1">
        <v>4055423</v>
      </c>
      <c r="C14" s="1">
        <v>4064702</v>
      </c>
      <c r="D14" s="1">
        <v>4156745</v>
      </c>
      <c r="E14" s="1">
        <v>4119388</v>
      </c>
      <c r="F14" s="1">
        <v>3950331</v>
      </c>
      <c r="G14" s="1">
        <v>4125060</v>
      </c>
      <c r="H14" s="1">
        <v>4100141</v>
      </c>
      <c r="I14" s="1">
        <v>4047765</v>
      </c>
      <c r="J14" s="1">
        <v>4065964</v>
      </c>
      <c r="K14" s="1">
        <v>4093606</v>
      </c>
      <c r="L14" s="1">
        <v>4077601</v>
      </c>
      <c r="M14" s="1">
        <v>4076675</v>
      </c>
      <c r="N14" s="1">
        <v>4034271</v>
      </c>
      <c r="O14" s="1">
        <v>4178077</v>
      </c>
      <c r="P14" s="1">
        <v>4118051</v>
      </c>
      <c r="Q14" s="15">
        <v>4009085</v>
      </c>
    </row>
    <row r="15" spans="1:18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8">
      <c r="A16" t="s">
        <v>14</v>
      </c>
      <c r="B16" s="15">
        <v>2012873</v>
      </c>
      <c r="C16" s="15">
        <v>1990511</v>
      </c>
      <c r="D16" s="1">
        <v>2016456</v>
      </c>
      <c r="E16" s="1">
        <v>1985801</v>
      </c>
      <c r="F16" s="1">
        <v>1755904</v>
      </c>
      <c r="G16" s="1">
        <v>1847290</v>
      </c>
      <c r="H16" s="1">
        <v>1733430</v>
      </c>
      <c r="I16" s="1">
        <v>1514043</v>
      </c>
      <c r="J16" s="1">
        <v>1581115</v>
      </c>
      <c r="K16" s="1">
        <v>1581710</v>
      </c>
      <c r="L16" s="1">
        <v>1352398</v>
      </c>
      <c r="M16" s="1">
        <v>1239149</v>
      </c>
      <c r="N16" s="1">
        <v>1205835</v>
      </c>
      <c r="O16" s="1">
        <v>1149487</v>
      </c>
      <c r="P16" s="1">
        <v>966148</v>
      </c>
      <c r="Q16" s="15">
        <v>773805</v>
      </c>
      <c r="R16" t="s">
        <v>14</v>
      </c>
    </row>
    <row r="17" spans="1:18">
      <c r="A17" t="s">
        <v>15</v>
      </c>
      <c r="B17" s="15">
        <v>99840</v>
      </c>
      <c r="C17" s="15">
        <v>44460</v>
      </c>
      <c r="D17" s="1">
        <v>49505</v>
      </c>
      <c r="E17" s="1">
        <v>31917</v>
      </c>
      <c r="F17" s="1">
        <v>25972</v>
      </c>
      <c r="G17" s="1">
        <v>23337</v>
      </c>
      <c r="H17" s="1">
        <v>16086</v>
      </c>
      <c r="I17" s="1">
        <v>13403</v>
      </c>
      <c r="J17" s="1">
        <v>13820</v>
      </c>
      <c r="K17" s="1">
        <v>18276</v>
      </c>
      <c r="L17" s="1">
        <v>17372</v>
      </c>
      <c r="M17" s="1">
        <v>13008</v>
      </c>
      <c r="N17" s="1">
        <v>12414</v>
      </c>
      <c r="O17" s="1">
        <v>16245</v>
      </c>
      <c r="P17" s="1">
        <v>11576</v>
      </c>
      <c r="Q17" s="15">
        <v>9877</v>
      </c>
      <c r="R17" t="s">
        <v>15</v>
      </c>
    </row>
    <row r="18" spans="1:18">
      <c r="A18" t="s">
        <v>16</v>
      </c>
      <c r="B18" s="15">
        <v>22385</v>
      </c>
      <c r="C18" s="15">
        <v>19706</v>
      </c>
      <c r="D18" s="1">
        <v>16234</v>
      </c>
      <c r="E18" s="1">
        <v>14325</v>
      </c>
      <c r="F18" s="1">
        <v>12964</v>
      </c>
      <c r="G18" s="1">
        <v>13724</v>
      </c>
      <c r="H18" s="1">
        <v>14096</v>
      </c>
      <c r="I18" s="1">
        <v>9787</v>
      </c>
      <c r="J18" s="1">
        <v>13344</v>
      </c>
      <c r="K18" s="1">
        <v>11955</v>
      </c>
      <c r="L18" s="1">
        <v>10877</v>
      </c>
      <c r="M18" s="1">
        <v>11197</v>
      </c>
      <c r="N18" s="1">
        <v>8976</v>
      </c>
      <c r="O18" s="1">
        <v>8981</v>
      </c>
      <c r="P18" s="1">
        <v>6991</v>
      </c>
      <c r="Q18" s="15">
        <v>7618</v>
      </c>
      <c r="R18" t="s">
        <v>16</v>
      </c>
    </row>
    <row r="19" spans="1:18">
      <c r="A19" t="s">
        <v>17</v>
      </c>
      <c r="B19" s="15">
        <v>760960</v>
      </c>
      <c r="C19" s="15">
        <v>816441</v>
      </c>
      <c r="D19" s="1">
        <v>896590</v>
      </c>
      <c r="E19" s="1">
        <v>882981</v>
      </c>
      <c r="F19" s="1">
        <v>920979</v>
      </c>
      <c r="G19" s="1">
        <v>987697</v>
      </c>
      <c r="H19" s="1">
        <v>1013689</v>
      </c>
      <c r="I19" s="1">
        <v>1225894</v>
      </c>
      <c r="J19" s="1">
        <v>1124836</v>
      </c>
      <c r="K19" s="1">
        <v>1126609</v>
      </c>
      <c r="L19" s="1">
        <v>1333482</v>
      </c>
      <c r="M19" s="1">
        <v>1378307</v>
      </c>
      <c r="N19" s="1">
        <v>1296442</v>
      </c>
      <c r="O19" s="1">
        <v>1468932</v>
      </c>
      <c r="P19" s="1">
        <v>1581815</v>
      </c>
      <c r="Q19" s="15">
        <v>1616748</v>
      </c>
      <c r="R19" t="s">
        <v>17</v>
      </c>
    </row>
    <row r="20" spans="1:18">
      <c r="A20" t="s">
        <v>18</v>
      </c>
      <c r="B20" s="15">
        <v>13464</v>
      </c>
      <c r="C20" s="15">
        <v>14177</v>
      </c>
      <c r="D20" s="1">
        <v>13453</v>
      </c>
      <c r="E20" s="1">
        <v>11707</v>
      </c>
      <c r="F20" s="1">
        <v>10632</v>
      </c>
      <c r="G20" s="1">
        <v>11313</v>
      </c>
      <c r="H20" s="1">
        <v>11566</v>
      </c>
      <c r="I20" s="1">
        <v>11898</v>
      </c>
      <c r="J20" s="1">
        <v>12853</v>
      </c>
      <c r="K20" s="1">
        <v>12022</v>
      </c>
      <c r="L20" s="1">
        <v>13117</v>
      </c>
      <c r="M20" s="1">
        <v>12807</v>
      </c>
      <c r="N20" s="1">
        <v>12469</v>
      </c>
      <c r="O20" s="1">
        <v>13463</v>
      </c>
      <c r="P20" s="1">
        <v>13634</v>
      </c>
      <c r="Q20" s="15">
        <v>11182</v>
      </c>
      <c r="R20" t="s">
        <v>18</v>
      </c>
    </row>
    <row r="21" spans="1:18">
      <c r="A21" t="s">
        <v>19</v>
      </c>
      <c r="B21" s="15">
        <v>781986</v>
      </c>
      <c r="C21" s="15">
        <v>787219</v>
      </c>
      <c r="D21" s="1">
        <v>806425</v>
      </c>
      <c r="E21" s="1">
        <v>806208</v>
      </c>
      <c r="F21" s="1">
        <v>798855</v>
      </c>
      <c r="G21" s="1">
        <v>806968</v>
      </c>
      <c r="H21" s="1">
        <v>790204</v>
      </c>
      <c r="I21" s="1">
        <v>769331</v>
      </c>
      <c r="J21" s="1">
        <v>789016</v>
      </c>
      <c r="K21" s="1">
        <v>797166</v>
      </c>
      <c r="L21" s="1">
        <v>797178</v>
      </c>
      <c r="M21" s="1">
        <v>805694</v>
      </c>
      <c r="N21" s="1">
        <v>804950</v>
      </c>
      <c r="O21" s="1">
        <v>807084</v>
      </c>
      <c r="P21" s="1">
        <v>809409</v>
      </c>
      <c r="Q21" s="15">
        <v>789919</v>
      </c>
      <c r="R21" t="s">
        <v>19</v>
      </c>
    </row>
    <row r="22" spans="1:18">
      <c r="A22" t="s">
        <v>24</v>
      </c>
      <c r="B22" s="15">
        <v>270321</v>
      </c>
      <c r="C22" s="15">
        <v>289246</v>
      </c>
      <c r="D22" s="1">
        <v>247510</v>
      </c>
      <c r="E22" s="1">
        <v>254831</v>
      </c>
      <c r="F22" s="1">
        <v>273445</v>
      </c>
      <c r="G22" s="1">
        <v>260203</v>
      </c>
      <c r="H22" s="1">
        <v>319355</v>
      </c>
      <c r="I22" s="1">
        <v>276240</v>
      </c>
      <c r="J22" s="1">
        <v>268565</v>
      </c>
      <c r="K22" s="1">
        <v>259367</v>
      </c>
      <c r="L22" s="1">
        <v>249080</v>
      </c>
      <c r="M22" s="1">
        <v>267812</v>
      </c>
      <c r="N22" s="1">
        <v>300333</v>
      </c>
      <c r="O22" s="1">
        <v>292524</v>
      </c>
      <c r="P22" s="1">
        <v>273707</v>
      </c>
      <c r="Q22" s="15">
        <v>291111</v>
      </c>
      <c r="R22" t="s">
        <v>24</v>
      </c>
    </row>
    <row r="23" spans="1:18">
      <c r="A23" t="s">
        <v>20</v>
      </c>
      <c r="B23" s="15">
        <v>17811</v>
      </c>
      <c r="C23" s="15">
        <v>26589</v>
      </c>
      <c r="D23" s="1">
        <v>34450</v>
      </c>
      <c r="E23" s="1">
        <v>55363</v>
      </c>
      <c r="F23" s="1">
        <v>73886</v>
      </c>
      <c r="G23" s="1">
        <v>94652</v>
      </c>
      <c r="H23" s="1">
        <v>120177</v>
      </c>
      <c r="I23" s="1">
        <v>140822</v>
      </c>
      <c r="J23" s="1">
        <v>167840</v>
      </c>
      <c r="K23" s="1">
        <v>181655</v>
      </c>
      <c r="L23" s="1">
        <v>190719</v>
      </c>
      <c r="M23" s="1">
        <v>226993</v>
      </c>
      <c r="N23" s="1">
        <v>254303</v>
      </c>
      <c r="O23" s="1">
        <v>272667</v>
      </c>
      <c r="P23" s="1">
        <v>300071</v>
      </c>
      <c r="Q23" s="15">
        <v>337510</v>
      </c>
      <c r="R23" t="s">
        <v>20</v>
      </c>
    </row>
    <row r="24" spans="1:18">
      <c r="A24" t="s">
        <v>0</v>
      </c>
      <c r="B24" s="15">
        <v>550</v>
      </c>
      <c r="C24" s="15">
        <v>508</v>
      </c>
      <c r="D24" s="1">
        <v>612</v>
      </c>
      <c r="E24" s="1">
        <v>864</v>
      </c>
      <c r="F24" s="1">
        <v>891</v>
      </c>
      <c r="G24" s="1">
        <v>1212</v>
      </c>
      <c r="H24" s="1">
        <v>1818</v>
      </c>
      <c r="I24" s="1">
        <v>4327</v>
      </c>
      <c r="J24" s="1">
        <v>9036</v>
      </c>
      <c r="K24" s="1">
        <v>17691</v>
      </c>
      <c r="L24" s="1">
        <v>24893</v>
      </c>
      <c r="M24" s="1">
        <v>36054</v>
      </c>
      <c r="N24" s="1">
        <v>53287</v>
      </c>
      <c r="O24" s="1">
        <v>63825</v>
      </c>
      <c r="P24" s="1">
        <v>72234</v>
      </c>
      <c r="Q24" s="15">
        <v>90891</v>
      </c>
      <c r="R24" t="s">
        <v>0</v>
      </c>
    </row>
    <row r="25" spans="1:18">
      <c r="A25" t="s">
        <v>21</v>
      </c>
      <c r="B25" s="15">
        <v>14692</v>
      </c>
      <c r="C25" s="15">
        <v>14568</v>
      </c>
      <c r="D25" s="1">
        <v>14637</v>
      </c>
      <c r="E25" s="1">
        <v>14840</v>
      </c>
      <c r="F25" s="1">
        <v>15009</v>
      </c>
      <c r="G25" s="1">
        <v>15219</v>
      </c>
      <c r="H25" s="1">
        <v>15316</v>
      </c>
      <c r="I25" s="1">
        <v>15562</v>
      </c>
      <c r="J25" s="1">
        <v>15775</v>
      </c>
      <c r="K25" s="1">
        <v>15877</v>
      </c>
      <c r="L25" s="1">
        <v>15918</v>
      </c>
      <c r="M25" s="1">
        <v>15826</v>
      </c>
      <c r="N25" s="1">
        <v>15927</v>
      </c>
      <c r="O25" s="1">
        <v>15967</v>
      </c>
      <c r="P25" s="1">
        <v>16011</v>
      </c>
      <c r="Q25" s="15">
        <v>16930</v>
      </c>
      <c r="R25" t="s">
        <v>21</v>
      </c>
    </row>
    <row r="26" spans="1:18">
      <c r="A26" t="s">
        <v>22</v>
      </c>
      <c r="B26" s="15">
        <v>54277</v>
      </c>
      <c r="C26" s="15">
        <v>54861</v>
      </c>
      <c r="D26" s="1">
        <v>55539</v>
      </c>
      <c r="E26" s="1">
        <v>55034</v>
      </c>
      <c r="F26" s="1">
        <v>54493</v>
      </c>
      <c r="G26" s="1">
        <v>56089</v>
      </c>
      <c r="H26" s="1">
        <v>56671</v>
      </c>
      <c r="I26" s="1">
        <v>57622</v>
      </c>
      <c r="J26" s="1">
        <v>60858</v>
      </c>
      <c r="K26" s="1">
        <v>63989</v>
      </c>
      <c r="L26" s="1">
        <v>63632</v>
      </c>
      <c r="M26" s="1">
        <v>62760</v>
      </c>
      <c r="N26" s="1">
        <v>62733</v>
      </c>
      <c r="O26" s="1">
        <v>61832</v>
      </c>
      <c r="P26" s="1">
        <v>58412</v>
      </c>
      <c r="Q26" s="15">
        <v>56054</v>
      </c>
      <c r="R26" t="s">
        <v>22</v>
      </c>
    </row>
    <row r="27" spans="1:18">
      <c r="A27" t="s">
        <v>25</v>
      </c>
      <c r="B27" s="15">
        <v>-6558</v>
      </c>
      <c r="C27" s="15">
        <v>-6558</v>
      </c>
      <c r="D27" s="1">
        <v>-6896</v>
      </c>
      <c r="E27" s="1">
        <v>-6288</v>
      </c>
      <c r="F27" s="1">
        <v>-4627</v>
      </c>
      <c r="G27" s="1">
        <v>-5501</v>
      </c>
      <c r="H27" s="1">
        <v>-6421</v>
      </c>
      <c r="I27" s="1">
        <v>-4950</v>
      </c>
      <c r="J27" s="1">
        <v>-4681</v>
      </c>
      <c r="K27" s="1">
        <v>-6174</v>
      </c>
      <c r="L27" s="1">
        <v>-5091</v>
      </c>
      <c r="M27" s="1">
        <v>-6686</v>
      </c>
      <c r="N27" s="1">
        <v>-6495</v>
      </c>
      <c r="O27" s="1">
        <v>-5905</v>
      </c>
      <c r="P27" s="1">
        <v>-5261</v>
      </c>
      <c r="Q27" s="15">
        <v>-5321</v>
      </c>
      <c r="R27" t="s">
        <v>25</v>
      </c>
    </row>
    <row r="28" spans="1:18">
      <c r="A28" t="s">
        <v>23</v>
      </c>
      <c r="B28" s="15">
        <v>12821</v>
      </c>
      <c r="C28" s="15">
        <v>12974</v>
      </c>
      <c r="D28" s="1">
        <v>12231</v>
      </c>
      <c r="E28" s="1">
        <v>11804</v>
      </c>
      <c r="F28" s="1">
        <v>11928</v>
      </c>
      <c r="G28" s="1">
        <v>12855</v>
      </c>
      <c r="H28" s="1">
        <v>14154</v>
      </c>
      <c r="I28" s="1">
        <v>13787</v>
      </c>
      <c r="J28" s="1">
        <v>13588</v>
      </c>
      <c r="K28" s="1">
        <v>13461</v>
      </c>
      <c r="L28" s="1">
        <v>14028</v>
      </c>
      <c r="M28" s="1">
        <v>13754</v>
      </c>
      <c r="N28" s="1">
        <v>13096</v>
      </c>
      <c r="O28" s="1">
        <v>12973</v>
      </c>
      <c r="P28" s="1">
        <v>13302</v>
      </c>
      <c r="Q28" s="15">
        <v>12761</v>
      </c>
      <c r="R28" t="s">
        <v>23</v>
      </c>
    </row>
    <row r="29" spans="1:18">
      <c r="B29" s="15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5"/>
    </row>
    <row r="30" spans="1:18">
      <c r="A30" t="s">
        <v>26</v>
      </c>
      <c r="B30" s="1">
        <f t="shared" ref="B30:D30" si="0">SUM(B16:B28)</f>
        <v>4055422</v>
      </c>
      <c r="C30" s="1">
        <f t="shared" si="0"/>
        <v>4064702</v>
      </c>
      <c r="D30" s="1">
        <f t="shared" si="0"/>
        <v>4156746</v>
      </c>
      <c r="E30" s="1">
        <f t="shared" ref="E30:I30" si="1">SUM(E16:E28)</f>
        <v>4119387</v>
      </c>
      <c r="F30" s="1">
        <f t="shared" si="1"/>
        <v>3950331</v>
      </c>
      <c r="G30" s="1">
        <f t="shared" si="1"/>
        <v>4125058</v>
      </c>
      <c r="H30" s="1">
        <f t="shared" si="1"/>
        <v>4100141</v>
      </c>
      <c r="I30" s="1">
        <f t="shared" si="1"/>
        <v>4047766</v>
      </c>
      <c r="J30" s="1">
        <f t="shared" ref="J30:L30" si="2">SUM(J16:J28)</f>
        <v>4065965</v>
      </c>
      <c r="K30" s="1">
        <f t="shared" si="2"/>
        <v>4093604</v>
      </c>
      <c r="L30" s="1">
        <f t="shared" si="2"/>
        <v>4077603</v>
      </c>
      <c r="M30" s="1">
        <f>SUM(M16:M28)</f>
        <v>4076675</v>
      </c>
      <c r="N30" s="1">
        <f t="shared" ref="N30:Q30" si="3">SUM(N16:N28)</f>
        <v>4034270</v>
      </c>
      <c r="O30" s="1">
        <f t="shared" si="3"/>
        <v>4178075</v>
      </c>
      <c r="P30" s="1">
        <f t="shared" si="3"/>
        <v>4118049</v>
      </c>
      <c r="Q30" s="15">
        <f t="shared" si="3"/>
        <v>4009085</v>
      </c>
      <c r="R30" t="s">
        <v>26</v>
      </c>
    </row>
    <row r="31" spans="1:18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5"/>
    </row>
    <row r="32" spans="1:18">
      <c r="A32" t="s">
        <v>2</v>
      </c>
      <c r="B32">
        <v>0</v>
      </c>
      <c r="C32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11233</v>
      </c>
      <c r="L32" s="14">
        <v>14139</v>
      </c>
      <c r="M32" s="14">
        <v>18812</v>
      </c>
      <c r="N32" s="14">
        <v>23990</v>
      </c>
      <c r="O32" s="14">
        <v>29539</v>
      </c>
      <c r="P32" s="14">
        <v>35041</v>
      </c>
      <c r="Q32" s="15">
        <v>41740</v>
      </c>
      <c r="R32" t="s">
        <v>4</v>
      </c>
    </row>
    <row r="34" spans="1:18">
      <c r="A34" s="2" t="s">
        <v>28</v>
      </c>
      <c r="B34" s="2"/>
      <c r="C34" s="2"/>
      <c r="D34" s="2"/>
    </row>
    <row r="36" spans="1:18">
      <c r="B36">
        <v>2005</v>
      </c>
      <c r="C36">
        <v>2006</v>
      </c>
      <c r="D36">
        <v>2007</v>
      </c>
      <c r="E36">
        <v>2008</v>
      </c>
      <c r="F36">
        <v>2009</v>
      </c>
      <c r="G36">
        <v>2010</v>
      </c>
      <c r="H36">
        <v>2011</v>
      </c>
      <c r="I36">
        <v>2012</v>
      </c>
      <c r="J36">
        <v>2013</v>
      </c>
      <c r="K36">
        <v>2014</v>
      </c>
      <c r="L36">
        <v>2015</v>
      </c>
      <c r="M36">
        <v>2016</v>
      </c>
      <c r="N36">
        <v>2017</v>
      </c>
      <c r="O36">
        <v>2018</v>
      </c>
      <c r="P36">
        <v>2019</v>
      </c>
      <c r="Q36">
        <v>2020</v>
      </c>
    </row>
    <row r="38" spans="1:18">
      <c r="A38" t="s">
        <v>14</v>
      </c>
      <c r="B38" s="5">
        <f>100*B16/(B$14+B$32)</f>
        <v>49.634107218901704</v>
      </c>
      <c r="C38" s="5">
        <f t="shared" ref="C38:Q38" si="4">100*C16/(C$14+C$32)</f>
        <v>48.970650246930774</v>
      </c>
      <c r="D38" s="5">
        <f t="shared" si="4"/>
        <v>48.510457100447589</v>
      </c>
      <c r="E38" s="5">
        <f t="shared" si="4"/>
        <v>48.206214126952837</v>
      </c>
      <c r="F38" s="5">
        <f t="shared" si="4"/>
        <v>44.449541063774149</v>
      </c>
      <c r="G38" s="5">
        <f t="shared" si="4"/>
        <v>44.78213650225694</v>
      </c>
      <c r="H38" s="5">
        <f t="shared" si="4"/>
        <v>42.277326560232929</v>
      </c>
      <c r="I38" s="5">
        <f t="shared" si="4"/>
        <v>37.404419475933018</v>
      </c>
      <c r="J38" s="5">
        <f t="shared" si="4"/>
        <v>38.88659614300569</v>
      </c>
      <c r="K38" s="5">
        <f t="shared" si="4"/>
        <v>38.532814563494455</v>
      </c>
      <c r="L38" s="5">
        <f t="shared" si="4"/>
        <v>33.051904568716488</v>
      </c>
      <c r="M38" s="5">
        <f t="shared" si="4"/>
        <v>30.25645057596325</v>
      </c>
      <c r="N38" s="5">
        <f t="shared" si="4"/>
        <v>29.713096323770205</v>
      </c>
      <c r="O38" s="5">
        <f t="shared" si="4"/>
        <v>27.319199280542712</v>
      </c>
      <c r="P38" s="5">
        <f t="shared" si="4"/>
        <v>23.263342107518927</v>
      </c>
      <c r="Q38" s="17">
        <f t="shared" si="4"/>
        <v>19.102405065634777</v>
      </c>
      <c r="R38" t="s">
        <v>14</v>
      </c>
    </row>
    <row r="39" spans="1:18">
      <c r="A39" t="s">
        <v>15</v>
      </c>
      <c r="B39" s="5">
        <f t="shared" ref="B39:B43" si="5">100*B17/(B$14+B$32)</f>
        <v>2.4618886858411564</v>
      </c>
      <c r="C39" s="5">
        <f t="shared" ref="C39:Q39" si="6">100*C17/(C$14+C$32)</f>
        <v>1.0938071228837931</v>
      </c>
      <c r="D39" s="5">
        <f t="shared" si="6"/>
        <v>1.1909559041990789</v>
      </c>
      <c r="E39" s="5">
        <f t="shared" si="6"/>
        <v>0.77479955760418784</v>
      </c>
      <c r="F39" s="5">
        <f t="shared" si="6"/>
        <v>0.65746389353195978</v>
      </c>
      <c r="G39" s="5">
        <f t="shared" si="6"/>
        <v>0.56573722564035434</v>
      </c>
      <c r="H39" s="5">
        <f t="shared" si="6"/>
        <v>0.39232797116001622</v>
      </c>
      <c r="I39" s="5">
        <f t="shared" si="6"/>
        <v>0.33112100134271627</v>
      </c>
      <c r="J39" s="5">
        <f t="shared" si="6"/>
        <v>0.33989479493669889</v>
      </c>
      <c r="K39" s="5">
        <f t="shared" si="6"/>
        <v>0.44523061684027071</v>
      </c>
      <c r="L39" s="5">
        <f t="shared" si="6"/>
        <v>0.42456265549619476</v>
      </c>
      <c r="M39" s="5">
        <f t="shared" si="6"/>
        <v>0.31761790478153146</v>
      </c>
      <c r="N39" s="5">
        <f t="shared" si="6"/>
        <v>0.30589456912702262</v>
      </c>
      <c r="O39" s="5">
        <f t="shared" si="6"/>
        <v>0.38608561237527378</v>
      </c>
      <c r="P39" s="5">
        <f t="shared" si="6"/>
        <v>0.27873208684035894</v>
      </c>
      <c r="Q39" s="17">
        <f t="shared" si="6"/>
        <v>0.2438268747724229</v>
      </c>
      <c r="R39" t="s">
        <v>15</v>
      </c>
    </row>
    <row r="40" spans="1:18">
      <c r="A40" t="s">
        <v>16</v>
      </c>
      <c r="B40" s="5">
        <f t="shared" si="5"/>
        <v>0.55197694543824405</v>
      </c>
      <c r="C40" s="5">
        <f t="shared" ref="C40:Q40" si="7">100*C18/(C$14+C$32)</f>
        <v>0.48480798838389627</v>
      </c>
      <c r="D40" s="5">
        <f t="shared" si="7"/>
        <v>0.39054596805914243</v>
      </c>
      <c r="E40" s="5">
        <f t="shared" si="7"/>
        <v>0.3477458302058461</v>
      </c>
      <c r="F40" s="5">
        <f t="shared" si="7"/>
        <v>0.32817503140876042</v>
      </c>
      <c r="G40" s="5">
        <f t="shared" si="7"/>
        <v>0.33269819105661491</v>
      </c>
      <c r="H40" s="5">
        <f t="shared" si="7"/>
        <v>0.34379305492176976</v>
      </c>
      <c r="I40" s="5">
        <f t="shared" si="7"/>
        <v>0.24178775200635413</v>
      </c>
      <c r="J40" s="5">
        <f t="shared" si="7"/>
        <v>0.32818785409806872</v>
      </c>
      <c r="K40" s="5">
        <f t="shared" si="7"/>
        <v>0.29124162969607337</v>
      </c>
      <c r="L40" s="5">
        <f t="shared" si="7"/>
        <v>0.26582822955515256</v>
      </c>
      <c r="M40" s="5">
        <f t="shared" si="7"/>
        <v>0.27339849937260208</v>
      </c>
      <c r="N40" s="5">
        <f t="shared" si="7"/>
        <v>0.22117848014211014</v>
      </c>
      <c r="O40" s="5">
        <f t="shared" si="7"/>
        <v>0.21344628407155025</v>
      </c>
      <c r="P40" s="5">
        <f t="shared" si="7"/>
        <v>0.16833241353670952</v>
      </c>
      <c r="Q40" s="17">
        <f t="shared" si="7"/>
        <v>0.18806045682052422</v>
      </c>
      <c r="R40" t="s">
        <v>16</v>
      </c>
    </row>
    <row r="41" spans="1:18">
      <c r="A41" t="s">
        <v>17</v>
      </c>
      <c r="B41" s="5">
        <f t="shared" si="5"/>
        <v>18.764010560673942</v>
      </c>
      <c r="C41" s="5">
        <f t="shared" ref="C41:Q41" si="8">100*C19/(C$14+C$32)</f>
        <v>20.086121934646133</v>
      </c>
      <c r="D41" s="5">
        <f t="shared" si="8"/>
        <v>21.569521344224867</v>
      </c>
      <c r="E41" s="5">
        <f t="shared" si="8"/>
        <v>21.434761668480853</v>
      </c>
      <c r="F41" s="5">
        <f t="shared" si="8"/>
        <v>23.313970398936192</v>
      </c>
      <c r="G41" s="5">
        <f t="shared" si="8"/>
        <v>23.943821423203541</v>
      </c>
      <c r="H41" s="5">
        <f t="shared" si="8"/>
        <v>24.723271711875274</v>
      </c>
      <c r="I41" s="5">
        <f t="shared" si="8"/>
        <v>30.285700874433175</v>
      </c>
      <c r="J41" s="5">
        <f t="shared" si="8"/>
        <v>27.664681733532319</v>
      </c>
      <c r="K41" s="5">
        <f t="shared" si="8"/>
        <v>27.445875465517648</v>
      </c>
      <c r="L41" s="5">
        <f t="shared" si="8"/>
        <v>32.589607355306057</v>
      </c>
      <c r="M41" s="5">
        <f t="shared" si="8"/>
        <v>33.654288244597041</v>
      </c>
      <c r="N41" s="5">
        <f t="shared" si="8"/>
        <v>31.945752133734128</v>
      </c>
      <c r="O41" s="5">
        <f t="shared" si="8"/>
        <v>34.911265666828911</v>
      </c>
      <c r="P41" s="5">
        <f t="shared" si="8"/>
        <v>38.087646505302558</v>
      </c>
      <c r="Q41" s="17">
        <f t="shared" si="8"/>
        <v>39.911573568347187</v>
      </c>
      <c r="R41" t="s">
        <v>17</v>
      </c>
    </row>
    <row r="42" spans="1:18">
      <c r="A42" t="s">
        <v>18</v>
      </c>
      <c r="B42" s="5">
        <f t="shared" si="5"/>
        <v>0.33199989248963674</v>
      </c>
      <c r="C42" s="5">
        <f t="shared" ref="C42:Q42" si="9">100*C20/(C$14+C$32)</f>
        <v>0.34878325643552716</v>
      </c>
      <c r="D42" s="5">
        <f t="shared" si="9"/>
        <v>0.32364265789698432</v>
      </c>
      <c r="E42" s="5">
        <f t="shared" si="9"/>
        <v>0.28419270046909884</v>
      </c>
      <c r="F42" s="5">
        <f t="shared" si="9"/>
        <v>0.26914200354350054</v>
      </c>
      <c r="G42" s="5">
        <f t="shared" si="9"/>
        <v>0.27425055635554391</v>
      </c>
      <c r="H42" s="5">
        <f t="shared" si="9"/>
        <v>0.28208785990530572</v>
      </c>
      <c r="I42" s="5">
        <f t="shared" si="9"/>
        <v>0.29393998910509872</v>
      </c>
      <c r="J42" s="5">
        <f t="shared" si="9"/>
        <v>0.31611199705654058</v>
      </c>
      <c r="K42" s="5">
        <f t="shared" si="9"/>
        <v>0.29287384961992419</v>
      </c>
      <c r="L42" s="5">
        <f t="shared" si="9"/>
        <v>0.32057266590741346</v>
      </c>
      <c r="M42" s="5">
        <f t="shared" si="9"/>
        <v>0.31271006354067293</v>
      </c>
      <c r="N42" s="5">
        <f t="shared" si="9"/>
        <v>0.30724982942201107</v>
      </c>
      <c r="O42" s="5">
        <f t="shared" si="9"/>
        <v>0.31996741147481139</v>
      </c>
      <c r="P42" s="5">
        <f t="shared" si="9"/>
        <v>0.32828552798734051</v>
      </c>
      <c r="Q42" s="17">
        <f t="shared" si="9"/>
        <v>0.27604253454543209</v>
      </c>
      <c r="R42" t="s">
        <v>18</v>
      </c>
    </row>
    <row r="43" spans="1:18">
      <c r="A43" t="s">
        <v>19</v>
      </c>
      <c r="B43" s="5">
        <f t="shared" si="5"/>
        <v>19.282476821776669</v>
      </c>
      <c r="C43" s="5">
        <f t="shared" ref="C43:Q43" si="10">100*C21/(C$14+C$32)</f>
        <v>19.367200842767808</v>
      </c>
      <c r="D43" s="5">
        <f t="shared" si="10"/>
        <v>19.40039622348737</v>
      </c>
      <c r="E43" s="5">
        <f t="shared" si="10"/>
        <v>19.571062497633143</v>
      </c>
      <c r="F43" s="5">
        <f t="shared" si="10"/>
        <v>20.22248262234228</v>
      </c>
      <c r="G43" s="5">
        <f t="shared" si="10"/>
        <v>19.56257605949974</v>
      </c>
      <c r="H43" s="5">
        <f t="shared" si="10"/>
        <v>19.272605503079042</v>
      </c>
      <c r="I43" s="5">
        <f t="shared" si="10"/>
        <v>19.006315831082091</v>
      </c>
      <c r="J43" s="5">
        <f t="shared" si="10"/>
        <v>19.405385783051695</v>
      </c>
      <c r="K43" s="5">
        <f t="shared" si="10"/>
        <v>19.420152653977414</v>
      </c>
      <c r="L43" s="5">
        <f t="shared" si="10"/>
        <v>19.482616197510104</v>
      </c>
      <c r="M43" s="5">
        <f t="shared" si="10"/>
        <v>19.672727565732721</v>
      </c>
      <c r="N43" s="5">
        <f t="shared" si="10"/>
        <v>19.834850444562338</v>
      </c>
      <c r="O43" s="5">
        <f t="shared" si="10"/>
        <v>19.18150325504989</v>
      </c>
      <c r="P43" s="5">
        <f t="shared" si="10"/>
        <v>19.489310614838296</v>
      </c>
      <c r="Q43" s="17">
        <f t="shared" si="10"/>
        <v>19.50020057642579</v>
      </c>
      <c r="R43" t="s">
        <v>19</v>
      </c>
    </row>
    <row r="44" spans="1:18">
      <c r="A44" t="s">
        <v>24</v>
      </c>
      <c r="B44" s="5">
        <f t="shared" ref="B44:Q44" si="11">100*B22/(B$14+B$32)</f>
        <v>6.6656671819437827</v>
      </c>
      <c r="C44" s="5">
        <f t="shared" si="11"/>
        <v>7.1160444234288267</v>
      </c>
      <c r="D44" s="5">
        <f t="shared" si="11"/>
        <v>5.9544186617172814</v>
      </c>
      <c r="E44" s="5">
        <f t="shared" si="11"/>
        <v>6.1861373582677812</v>
      </c>
      <c r="F44" s="5">
        <f t="shared" si="11"/>
        <v>6.9220781752212659</v>
      </c>
      <c r="G44" s="5">
        <f t="shared" si="11"/>
        <v>6.3078597644640322</v>
      </c>
      <c r="H44" s="5">
        <f t="shared" si="11"/>
        <v>7.7888784800327597</v>
      </c>
      <c r="I44" s="5">
        <f t="shared" si="11"/>
        <v>6.8245068574880214</v>
      </c>
      <c r="J44" s="5">
        <f t="shared" si="11"/>
        <v>6.6051986687535846</v>
      </c>
      <c r="K44" s="5">
        <f t="shared" si="11"/>
        <v>6.3185669401406486</v>
      </c>
      <c r="L44" s="5">
        <f t="shared" si="11"/>
        <v>6.0873858065272968</v>
      </c>
      <c r="M44" s="5">
        <f t="shared" si="11"/>
        <v>6.5391979024716722</v>
      </c>
      <c r="N44" s="5">
        <f t="shared" si="11"/>
        <v>7.4005343668137655</v>
      </c>
      <c r="O44" s="5">
        <f t="shared" si="11"/>
        <v>6.9522503954733512</v>
      </c>
      <c r="P44" s="5">
        <f t="shared" si="11"/>
        <v>6.5904391234290021</v>
      </c>
      <c r="Q44" s="17">
        <f t="shared" si="11"/>
        <v>7.1864620169965381</v>
      </c>
      <c r="R44" t="s">
        <v>24</v>
      </c>
    </row>
    <row r="45" spans="1:18">
      <c r="A45" t="s">
        <v>20</v>
      </c>
      <c r="B45" s="5">
        <f t="shared" ref="B45:Q45" si="12">100*B23/(B$14+B$32)</f>
        <v>0.43918969735092983</v>
      </c>
      <c r="C45" s="5">
        <f t="shared" si="12"/>
        <v>0.65414389541963958</v>
      </c>
      <c r="D45" s="5">
        <f t="shared" si="12"/>
        <v>0.82877347539962154</v>
      </c>
      <c r="E45" s="5">
        <f t="shared" si="12"/>
        <v>1.3439617729623916</v>
      </c>
      <c r="F45" s="5">
        <f t="shared" si="12"/>
        <v>1.8703749128870466</v>
      </c>
      <c r="G45" s="5">
        <f t="shared" si="12"/>
        <v>2.2945605639675546</v>
      </c>
      <c r="H45" s="5">
        <f t="shared" si="12"/>
        <v>2.9310455420923329</v>
      </c>
      <c r="I45" s="5">
        <f t="shared" si="12"/>
        <v>3.4790063158310822</v>
      </c>
      <c r="J45" s="5">
        <f t="shared" si="12"/>
        <v>4.1279263662934547</v>
      </c>
      <c r="K45" s="5">
        <f t="shared" si="12"/>
        <v>4.4253867204048687</v>
      </c>
      <c r="L45" s="5">
        <f t="shared" si="12"/>
        <v>4.6610732842262701</v>
      </c>
      <c r="M45" s="5">
        <f t="shared" si="12"/>
        <v>5.5425154566477683</v>
      </c>
      <c r="N45" s="5">
        <f t="shared" si="12"/>
        <v>6.2663047053898211</v>
      </c>
      <c r="O45" s="5">
        <f t="shared" si="12"/>
        <v>6.4803204474933072</v>
      </c>
      <c r="P45" s="5">
        <f t="shared" si="12"/>
        <v>7.225243264536398</v>
      </c>
      <c r="Q45" s="17">
        <f t="shared" si="12"/>
        <v>8.3318830114853153</v>
      </c>
      <c r="R45" t="s">
        <v>20</v>
      </c>
    </row>
    <row r="46" spans="1:18">
      <c r="A46" t="s">
        <v>1</v>
      </c>
      <c r="B46" s="5">
        <f>100*(B24+B32)/(B$14+B$32)</f>
        <v>1.3562087111504768E-2</v>
      </c>
      <c r="C46" s="5">
        <f t="shared" ref="C46:Q46" si="13">100*(C24+C32)/(C$14+C$32)</f>
        <v>1.2497841170152202E-2</v>
      </c>
      <c r="D46" s="5">
        <f t="shared" si="13"/>
        <v>1.4723058547012145E-2</v>
      </c>
      <c r="E46" s="5">
        <f t="shared" si="13"/>
        <v>2.0973989340164121E-2</v>
      </c>
      <c r="F46" s="5">
        <f t="shared" si="13"/>
        <v>2.2555071967387038E-2</v>
      </c>
      <c r="G46" s="5">
        <f t="shared" si="13"/>
        <v>2.9381390816133585E-2</v>
      </c>
      <c r="H46" s="5">
        <f t="shared" si="13"/>
        <v>4.4339938553332681E-2</v>
      </c>
      <c r="I46" s="5">
        <f t="shared" si="13"/>
        <v>0.10689849830709046</v>
      </c>
      <c r="J46" s="5">
        <f t="shared" si="13"/>
        <v>0.22223512062576059</v>
      </c>
      <c r="K46" s="5">
        <f t="shared" si="13"/>
        <v>0.70463177727555215</v>
      </c>
      <c r="L46" s="5">
        <f t="shared" si="13"/>
        <v>0.95392180343814614</v>
      </c>
      <c r="M46" s="5">
        <f t="shared" si="13"/>
        <v>1.339669738910171</v>
      </c>
      <c r="N46" s="5">
        <f t="shared" si="13"/>
        <v>1.904189996651275</v>
      </c>
      <c r="O46" s="5">
        <f t="shared" si="13"/>
        <v>2.2189287235337063</v>
      </c>
      <c r="P46" s="5">
        <f t="shared" si="13"/>
        <v>2.5830152570663016</v>
      </c>
      <c r="Q46" s="17">
        <f t="shared" si="13"/>
        <v>3.2741725450988377</v>
      </c>
      <c r="R46" t="s">
        <v>6</v>
      </c>
    </row>
    <row r="47" spans="1:18">
      <c r="A47" t="s">
        <v>21</v>
      </c>
      <c r="B47" s="5">
        <f t="shared" ref="B47:Q47" si="14">100*B25/(B$14+B$32)</f>
        <v>0.36228033425859646</v>
      </c>
      <c r="C47" s="5">
        <f t="shared" si="14"/>
        <v>0.35840265780861674</v>
      </c>
      <c r="D47" s="5">
        <f t="shared" si="14"/>
        <v>0.35212648358270715</v>
      </c>
      <c r="E47" s="5">
        <f t="shared" si="14"/>
        <v>0.36024768727781892</v>
      </c>
      <c r="F47" s="5">
        <f t="shared" si="14"/>
        <v>0.37994284529574862</v>
      </c>
      <c r="G47" s="5">
        <f t="shared" si="14"/>
        <v>0.36894008814417245</v>
      </c>
      <c r="H47" s="5">
        <f t="shared" si="14"/>
        <v>0.37354812919848368</v>
      </c>
      <c r="I47" s="5">
        <f t="shared" si="14"/>
        <v>0.38445907803442148</v>
      </c>
      <c r="J47" s="5">
        <f t="shared" si="14"/>
        <v>0.38797687338107273</v>
      </c>
      <c r="K47" s="5">
        <f t="shared" si="14"/>
        <v>0.38678739896984998</v>
      </c>
      <c r="L47" s="5">
        <f t="shared" si="14"/>
        <v>0.38902765082825397</v>
      </c>
      <c r="M47" s="5">
        <f t="shared" si="14"/>
        <v>0.38642535063595612</v>
      </c>
      <c r="N47" s="5">
        <f t="shared" si="14"/>
        <v>0.39245874033237388</v>
      </c>
      <c r="O47" s="5">
        <f t="shared" si="14"/>
        <v>0.37947854557069849</v>
      </c>
      <c r="P47" s="5">
        <f t="shared" si="14"/>
        <v>0.38551999329656073</v>
      </c>
      <c r="Q47" s="17">
        <f t="shared" si="14"/>
        <v>0.41793955552264045</v>
      </c>
      <c r="R47" t="s">
        <v>21</v>
      </c>
    </row>
    <row r="48" spans="1:18">
      <c r="A48" t="s">
        <v>22</v>
      </c>
      <c r="B48" s="5">
        <f t="shared" ref="B48:Q48" si="15">100*B26/(B$14+B$32)</f>
        <v>1.3383807311838987</v>
      </c>
      <c r="C48" s="5">
        <f t="shared" si="15"/>
        <v>1.3496930402277953</v>
      </c>
      <c r="D48" s="5">
        <f t="shared" si="15"/>
        <v>1.3361175631413522</v>
      </c>
      <c r="E48" s="5">
        <f t="shared" si="15"/>
        <v>1.3359751497067041</v>
      </c>
      <c r="F48" s="5">
        <f t="shared" si="15"/>
        <v>1.3794540254981165</v>
      </c>
      <c r="G48" s="5">
        <f t="shared" si="15"/>
        <v>1.3597135556816142</v>
      </c>
      <c r="H48" s="5">
        <f t="shared" si="15"/>
        <v>1.3821719789636502</v>
      </c>
      <c r="I48" s="5">
        <f t="shared" si="15"/>
        <v>1.423551021366112</v>
      </c>
      <c r="J48" s="5">
        <f t="shared" si="15"/>
        <v>1.4967668183978018</v>
      </c>
      <c r="K48" s="5">
        <f t="shared" si="15"/>
        <v>1.5588674732431649</v>
      </c>
      <c r="L48" s="5">
        <f t="shared" si="15"/>
        <v>1.5551330240924399</v>
      </c>
      <c r="M48" s="5">
        <f t="shared" si="15"/>
        <v>1.5324184889367247</v>
      </c>
      <c r="N48" s="5">
        <f t="shared" si="15"/>
        <v>1.5458098924637917</v>
      </c>
      <c r="O48" s="5">
        <f t="shared" si="15"/>
        <v>1.4695257361888536</v>
      </c>
      <c r="P48" s="5">
        <f t="shared" si="15"/>
        <v>1.4064701672874089</v>
      </c>
      <c r="Q48" s="17">
        <f t="shared" si="15"/>
        <v>1.3837675041503892</v>
      </c>
      <c r="R48" t="s">
        <v>22</v>
      </c>
    </row>
    <row r="49" spans="1:31">
      <c r="A49" t="s">
        <v>25</v>
      </c>
      <c r="B49" s="5">
        <f t="shared" ref="B49:Q50" si="16">100*B27/(B$14+B$32)</f>
        <v>-0.16170939504954229</v>
      </c>
      <c r="C49" s="5">
        <f t="shared" si="16"/>
        <v>-0.16134024093279162</v>
      </c>
      <c r="D49" s="5">
        <f t="shared" si="16"/>
        <v>-0.16589903879116955</v>
      </c>
      <c r="E49" s="5">
        <f t="shared" si="16"/>
        <v>-0.15264403353119443</v>
      </c>
      <c r="F49" s="5">
        <f t="shared" si="16"/>
        <v>-0.11712942535701439</v>
      </c>
      <c r="G49" s="5">
        <f t="shared" si="16"/>
        <v>-0.13335563603923337</v>
      </c>
      <c r="H49" s="5">
        <f t="shared" si="16"/>
        <v>-0.15660437043506553</v>
      </c>
      <c r="I49" s="5">
        <f t="shared" si="16"/>
        <v>-0.12228970802405772</v>
      </c>
      <c r="J49" s="5">
        <f t="shared" si="16"/>
        <v>-0.11512644971770532</v>
      </c>
      <c r="K49" s="5">
        <f t="shared" si="16"/>
        <v>-0.15040784790828582</v>
      </c>
      <c r="L49" s="5">
        <f t="shared" si="16"/>
        <v>-0.12442139529882153</v>
      </c>
      <c r="M49" s="5">
        <f t="shared" si="16"/>
        <v>-0.16325286834019984</v>
      </c>
      <c r="N49" s="5">
        <f t="shared" si="16"/>
        <v>-0.16004392028999614</v>
      </c>
      <c r="O49" s="5">
        <f t="shared" si="16"/>
        <v>-0.14034075352883912</v>
      </c>
      <c r="P49" s="5">
        <f t="shared" si="16"/>
        <v>-0.12667670256281344</v>
      </c>
      <c r="Q49" s="17">
        <f t="shared" si="16"/>
        <v>-0.13135595835416242</v>
      </c>
      <c r="R49" t="s">
        <v>25</v>
      </c>
    </row>
    <row r="50" spans="1:31">
      <c r="A50" t="s">
        <v>23</v>
      </c>
      <c r="B50" s="5">
        <f t="shared" si="16"/>
        <v>0.31614457973927751</v>
      </c>
      <c r="C50" s="5">
        <f t="shared" si="16"/>
        <v>0.31918699082983204</v>
      </c>
      <c r="D50" s="5">
        <f t="shared" si="16"/>
        <v>0.29424465537337507</v>
      </c>
      <c r="E50" s="5">
        <f t="shared" si="16"/>
        <v>0.28654741917974225</v>
      </c>
      <c r="F50" s="5">
        <f t="shared" si="16"/>
        <v>0.30194938095060897</v>
      </c>
      <c r="G50" s="5">
        <f t="shared" si="16"/>
        <v>0.31163183080973367</v>
      </c>
      <c r="H50" s="5">
        <f t="shared" si="16"/>
        <v>0.34520764042017094</v>
      </c>
      <c r="I50" s="5">
        <f t="shared" si="16"/>
        <v>0.34060771808640078</v>
      </c>
      <c r="J50" s="5">
        <f t="shared" si="16"/>
        <v>0.33418889099854304</v>
      </c>
      <c r="K50" s="5">
        <f t="shared" si="16"/>
        <v>0.32793003574561636</v>
      </c>
      <c r="L50" s="5">
        <f t="shared" si="16"/>
        <v>0.34283703265603388</v>
      </c>
      <c r="M50" s="5">
        <f t="shared" si="16"/>
        <v>0.335833076750091</v>
      </c>
      <c r="N50" s="5">
        <f t="shared" si="16"/>
        <v>0.32269979678487903</v>
      </c>
      <c r="O50" s="5">
        <f t="shared" si="16"/>
        <v>0.30832186207106355</v>
      </c>
      <c r="P50" s="5">
        <f t="shared" si="16"/>
        <v>0.32029148403165641</v>
      </c>
      <c r="Q50" s="17">
        <f t="shared" si="16"/>
        <v>0.31502224855430683</v>
      </c>
      <c r="R50" t="s">
        <v>23</v>
      </c>
    </row>
    <row r="51" spans="1:31">
      <c r="B51" s="5"/>
      <c r="E51" s="3" t="s">
        <v>29</v>
      </c>
      <c r="F51" s="3" t="s">
        <v>30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5"/>
    </row>
    <row r="52" spans="1:31">
      <c r="A52" t="s">
        <v>26</v>
      </c>
      <c r="B52" s="5">
        <f>100*B30/(B$14+B$32)</f>
        <v>99.999975341659791</v>
      </c>
      <c r="C52" s="5">
        <f t="shared" ref="C52:Q52" si="17">100*C30/C$14</f>
        <v>100</v>
      </c>
      <c r="D52" s="5">
        <f t="shared" si="17"/>
        <v>100.0000240572852</v>
      </c>
      <c r="E52" s="3">
        <f t="shared" si="17"/>
        <v>99.999975724549373</v>
      </c>
      <c r="F52" s="3">
        <f t="shared" si="17"/>
        <v>100</v>
      </c>
      <c r="G52" s="3">
        <f t="shared" si="17"/>
        <v>99.999951515856736</v>
      </c>
      <c r="H52" s="3">
        <f t="shared" si="17"/>
        <v>100</v>
      </c>
      <c r="I52" s="3">
        <f t="shared" si="17"/>
        <v>100.00002470499152</v>
      </c>
      <c r="J52" s="3">
        <f t="shared" si="17"/>
        <v>100.00002459441353</v>
      </c>
      <c r="K52" s="3">
        <f t="shared" si="17"/>
        <v>99.999951143319606</v>
      </c>
      <c r="L52" s="3">
        <f t="shared" si="17"/>
        <v>100.00004904844785</v>
      </c>
      <c r="M52" s="3">
        <f t="shared" si="17"/>
        <v>100</v>
      </c>
      <c r="N52" s="5">
        <f t="shared" si="17"/>
        <v>99.999975212374181</v>
      </c>
      <c r="O52" s="5">
        <f t="shared" si="17"/>
        <v>99.999952131088051</v>
      </c>
      <c r="P52" s="5">
        <f t="shared" si="17"/>
        <v>99.999951433335823</v>
      </c>
      <c r="Q52" s="17">
        <f t="shared" si="17"/>
        <v>100</v>
      </c>
    </row>
    <row r="55" spans="1:31">
      <c r="A55" s="2" t="s">
        <v>10</v>
      </c>
      <c r="B55" s="2"/>
      <c r="C55" s="2"/>
      <c r="D55" s="2"/>
      <c r="R55" s="2" t="s">
        <v>50</v>
      </c>
      <c r="S55" s="2"/>
    </row>
    <row r="57" spans="1:31">
      <c r="B57">
        <v>2005</v>
      </c>
      <c r="C57">
        <v>2006</v>
      </c>
      <c r="D57">
        <v>2007</v>
      </c>
      <c r="E57">
        <v>2008</v>
      </c>
      <c r="F57">
        <v>2009</v>
      </c>
      <c r="G57">
        <v>2010</v>
      </c>
      <c r="H57">
        <v>2011</v>
      </c>
      <c r="I57">
        <v>2012</v>
      </c>
      <c r="J57">
        <v>2013</v>
      </c>
      <c r="K57">
        <v>2014</v>
      </c>
      <c r="L57">
        <v>2015</v>
      </c>
      <c r="M57">
        <v>2016</v>
      </c>
      <c r="N57">
        <v>2017</v>
      </c>
      <c r="O57">
        <v>2018</v>
      </c>
      <c r="P57">
        <v>2019</v>
      </c>
      <c r="Q57">
        <v>2020</v>
      </c>
      <c r="R57" t="s">
        <v>9</v>
      </c>
      <c r="S57" t="s">
        <v>3</v>
      </c>
      <c r="T57" s="5" t="s">
        <v>3</v>
      </c>
      <c r="U57" s="5" t="s">
        <v>3</v>
      </c>
      <c r="V57" s="5" t="s">
        <v>3</v>
      </c>
      <c r="W57" s="5" t="s">
        <v>3</v>
      </c>
      <c r="X57" s="5" t="s">
        <v>5</v>
      </c>
      <c r="Y57" s="5" t="s">
        <v>3</v>
      </c>
      <c r="Z57" s="5" t="s">
        <v>3</v>
      </c>
      <c r="AA57" s="5" t="s">
        <v>3</v>
      </c>
      <c r="AB57" s="5" t="s">
        <v>3</v>
      </c>
      <c r="AC57" s="5" t="s">
        <v>3</v>
      </c>
      <c r="AD57" s="5" t="s">
        <v>3</v>
      </c>
      <c r="AE57" t="s">
        <v>3</v>
      </c>
    </row>
    <row r="58" spans="1:31">
      <c r="A58" t="s">
        <v>39</v>
      </c>
      <c r="B58" s="16">
        <v>49.634107218901704</v>
      </c>
      <c r="C58" s="16">
        <v>48.970650246930774</v>
      </c>
      <c r="D58" s="16">
        <v>48.510457100447589</v>
      </c>
      <c r="E58" s="16">
        <v>48.206214126952837</v>
      </c>
      <c r="F58" s="16">
        <v>44.449541063774149</v>
      </c>
      <c r="G58" s="16">
        <v>44.78213650225694</v>
      </c>
      <c r="H58" s="16">
        <v>42.277326560232929</v>
      </c>
      <c r="I58" s="16">
        <v>37.404419475933018</v>
      </c>
      <c r="J58" s="16">
        <v>38.88659614300569</v>
      </c>
      <c r="K58" s="16">
        <v>38.532814563494455</v>
      </c>
      <c r="L58" s="16">
        <v>33.051904568716488</v>
      </c>
      <c r="M58" s="16">
        <v>30.25645057596325</v>
      </c>
      <c r="N58" s="16">
        <v>29.713096323770205</v>
      </c>
      <c r="O58" s="16">
        <v>27.319199280542712</v>
      </c>
      <c r="P58" s="17">
        <v>23.263342107518927</v>
      </c>
      <c r="Q58" s="17">
        <v>19.102405065634777</v>
      </c>
    </row>
    <row r="59" spans="1:31">
      <c r="A59" t="s">
        <v>44</v>
      </c>
      <c r="B59" s="16">
        <v>19.282476821776669</v>
      </c>
      <c r="C59" s="16">
        <v>19.367200842767808</v>
      </c>
      <c r="D59" s="16">
        <v>19.40039622348737</v>
      </c>
      <c r="E59" s="16">
        <v>19.571062497633143</v>
      </c>
      <c r="F59" s="16">
        <v>20.22248262234228</v>
      </c>
      <c r="G59" s="16">
        <v>19.56257605949974</v>
      </c>
      <c r="H59" s="16">
        <v>19.272605503079042</v>
      </c>
      <c r="I59" s="16">
        <v>19.006315831082091</v>
      </c>
      <c r="J59" s="16">
        <v>19.405385783051695</v>
      </c>
      <c r="K59" s="16">
        <v>19.420152653977414</v>
      </c>
      <c r="L59" s="16">
        <v>19.482616197510104</v>
      </c>
      <c r="M59" s="16">
        <v>19.672727565732721</v>
      </c>
      <c r="N59" s="16">
        <v>19.834850444562338</v>
      </c>
      <c r="O59" s="16">
        <v>19.18150325504989</v>
      </c>
      <c r="P59" s="17">
        <v>19.489310614838296</v>
      </c>
      <c r="Q59" s="17">
        <v>19.50020057642579</v>
      </c>
    </row>
    <row r="60" spans="1:31">
      <c r="A60" t="s">
        <v>42</v>
      </c>
      <c r="B60" s="16">
        <v>18.764010560673942</v>
      </c>
      <c r="C60" s="16">
        <v>20.086121934646133</v>
      </c>
      <c r="D60" s="16">
        <v>21.569521344224867</v>
      </c>
      <c r="E60" s="16">
        <v>21.434761668480853</v>
      </c>
      <c r="F60" s="16">
        <v>23.313970398936192</v>
      </c>
      <c r="G60" s="16">
        <v>23.943821423203541</v>
      </c>
      <c r="H60" s="16">
        <v>24.723271711875274</v>
      </c>
      <c r="I60" s="16">
        <v>30.285700874433175</v>
      </c>
      <c r="J60" s="16">
        <v>27.664681733532319</v>
      </c>
      <c r="K60" s="16">
        <v>27.445875465517648</v>
      </c>
      <c r="L60" s="16">
        <v>32.589607355306057</v>
      </c>
      <c r="M60" s="16">
        <v>33.654288244597041</v>
      </c>
      <c r="N60" s="16">
        <v>31.945752133734128</v>
      </c>
      <c r="O60" s="16">
        <v>34.911265666828911</v>
      </c>
      <c r="P60" s="17">
        <v>38.087646505302558</v>
      </c>
      <c r="Q60" s="17">
        <v>39.911573568347187</v>
      </c>
    </row>
    <row r="61" spans="1:31">
      <c r="A61" t="s">
        <v>45</v>
      </c>
      <c r="B61" s="16">
        <v>6.6656671819437827</v>
      </c>
      <c r="C61" s="16">
        <v>7.1160444234288267</v>
      </c>
      <c r="D61" s="16">
        <v>5.9544186617172814</v>
      </c>
      <c r="E61" s="16">
        <v>6.1861373582677812</v>
      </c>
      <c r="F61" s="16">
        <v>6.9220781752212659</v>
      </c>
      <c r="G61" s="16">
        <v>6.3078597644640322</v>
      </c>
      <c r="H61" s="16">
        <v>7.7888784800327597</v>
      </c>
      <c r="I61" s="16">
        <v>6.8245068574880214</v>
      </c>
      <c r="J61" s="16">
        <v>6.6051986687535846</v>
      </c>
      <c r="K61" s="16">
        <v>6.3185669401406486</v>
      </c>
      <c r="L61" s="16">
        <v>6.0873858065272968</v>
      </c>
      <c r="M61" s="16">
        <v>6.5391979024716722</v>
      </c>
      <c r="N61" s="16">
        <v>7.4005343668137655</v>
      </c>
      <c r="O61" s="16">
        <v>6.9522503954733512</v>
      </c>
      <c r="P61" s="17">
        <v>6.5904391234290021</v>
      </c>
      <c r="Q61" s="17">
        <v>7.1864620169965381</v>
      </c>
    </row>
    <row r="62" spans="1:31">
      <c r="A62" t="s">
        <v>40</v>
      </c>
      <c r="B62" s="16">
        <v>2.4618886858411564</v>
      </c>
      <c r="C62" s="16">
        <v>1.0938071228837931</v>
      </c>
      <c r="D62" s="16">
        <v>1.1909559041990789</v>
      </c>
      <c r="E62" s="16">
        <v>0.77479955760418784</v>
      </c>
      <c r="F62" s="16">
        <v>0.65746389353195978</v>
      </c>
      <c r="G62" s="16">
        <v>0.56573722564035434</v>
      </c>
      <c r="H62" s="16">
        <v>0.39232797116001622</v>
      </c>
      <c r="I62" s="16">
        <v>0.33112100134271627</v>
      </c>
      <c r="J62" s="16">
        <v>0.33989479493669889</v>
      </c>
      <c r="K62" s="16">
        <v>0.44523061684027071</v>
      </c>
      <c r="L62" s="16">
        <v>0.42456265549619476</v>
      </c>
      <c r="M62" s="16">
        <v>0.31761790478153146</v>
      </c>
      <c r="N62" s="16">
        <v>0.30589456912702262</v>
      </c>
      <c r="O62" s="16">
        <v>0.38608561237527378</v>
      </c>
      <c r="P62" s="17">
        <v>0.27873208684035894</v>
      </c>
      <c r="Q62" s="17">
        <v>0.2438268747724229</v>
      </c>
    </row>
    <row r="63" spans="1:31">
      <c r="A63" t="s">
        <v>49</v>
      </c>
      <c r="B63" s="16">
        <v>1.3383807311838987</v>
      </c>
      <c r="C63" s="16">
        <v>1.3496930402277953</v>
      </c>
      <c r="D63" s="16">
        <v>1.3361175631413522</v>
      </c>
      <c r="E63" s="16">
        <v>1.3359751497067041</v>
      </c>
      <c r="F63" s="16">
        <v>1.3794540254981165</v>
      </c>
      <c r="G63" s="16">
        <v>1.3597135556816142</v>
      </c>
      <c r="H63" s="16">
        <v>1.3821719789636502</v>
      </c>
      <c r="I63" s="16">
        <v>1.423551021366112</v>
      </c>
      <c r="J63" s="16">
        <v>1.4967668183978018</v>
      </c>
      <c r="K63" s="16">
        <v>1.5588674732431649</v>
      </c>
      <c r="L63" s="16">
        <v>1.5551330240924399</v>
      </c>
      <c r="M63" s="16">
        <v>1.5324184889367247</v>
      </c>
      <c r="N63" s="16">
        <v>1.5458098924637917</v>
      </c>
      <c r="O63" s="16">
        <v>1.4695257361888536</v>
      </c>
      <c r="P63" s="17">
        <v>1.4064701672874089</v>
      </c>
      <c r="Q63" s="17">
        <v>1.3837675041503892</v>
      </c>
    </row>
    <row r="64" spans="1:31">
      <c r="A64" t="s">
        <v>41</v>
      </c>
      <c r="B64" s="16">
        <v>0.55197694543824405</v>
      </c>
      <c r="C64" s="16">
        <v>0.48480798838389627</v>
      </c>
      <c r="D64" s="16">
        <v>0.39054596805914243</v>
      </c>
      <c r="E64" s="16">
        <v>0.3477458302058461</v>
      </c>
      <c r="F64" s="16">
        <v>0.32817503140876042</v>
      </c>
      <c r="G64" s="16">
        <v>0.33269819105661491</v>
      </c>
      <c r="H64" s="16">
        <v>0.34379305492176976</v>
      </c>
      <c r="I64" s="16">
        <v>0.24178775200635413</v>
      </c>
      <c r="J64" s="16">
        <v>0.32818785409806872</v>
      </c>
      <c r="K64" s="16">
        <v>0.29124162969607337</v>
      </c>
      <c r="L64" s="16">
        <v>0.26582822955515256</v>
      </c>
      <c r="M64" s="16">
        <v>0.27339849937260208</v>
      </c>
      <c r="N64" s="16">
        <v>0.22117848014211014</v>
      </c>
      <c r="O64" s="16">
        <v>0.21344628407155025</v>
      </c>
      <c r="P64" s="17">
        <v>0.16833241353670952</v>
      </c>
      <c r="Q64" s="17">
        <v>0.18806045682052422</v>
      </c>
    </row>
    <row r="65" spans="1:17">
      <c r="A65" t="s">
        <v>46</v>
      </c>
      <c r="B65" s="16">
        <v>0.43918969735092983</v>
      </c>
      <c r="C65" s="16">
        <v>0.65414389541963958</v>
      </c>
      <c r="D65" s="16">
        <v>0.82877347539962154</v>
      </c>
      <c r="E65" s="16">
        <v>1.3439617729623916</v>
      </c>
      <c r="F65" s="16">
        <v>1.8703749128870466</v>
      </c>
      <c r="G65" s="16">
        <v>2.2945605639675546</v>
      </c>
      <c r="H65" s="16">
        <v>2.9310455420923329</v>
      </c>
      <c r="I65" s="16">
        <v>3.4790063158310822</v>
      </c>
      <c r="J65" s="16">
        <v>4.1279263662934547</v>
      </c>
      <c r="K65" s="16">
        <v>4.4253867204048687</v>
      </c>
      <c r="L65" s="16">
        <v>4.6610732842262701</v>
      </c>
      <c r="M65" s="16">
        <v>5.5425154566477683</v>
      </c>
      <c r="N65" s="16">
        <v>6.2663047053898211</v>
      </c>
      <c r="O65" s="16">
        <v>6.4803204474933072</v>
      </c>
      <c r="P65" s="17">
        <v>7.225243264536398</v>
      </c>
      <c r="Q65" s="17">
        <v>8.3318830114853153</v>
      </c>
    </row>
    <row r="66" spans="1:17">
      <c r="A66" t="s">
        <v>48</v>
      </c>
      <c r="B66" s="16">
        <v>0.36228033425859646</v>
      </c>
      <c r="C66" s="16">
        <v>0.35840265780861674</v>
      </c>
      <c r="D66" s="16">
        <v>0.35212648358270715</v>
      </c>
      <c r="E66" s="16">
        <v>0.36024768727781892</v>
      </c>
      <c r="F66" s="16">
        <v>0.37994284529574862</v>
      </c>
      <c r="G66" s="16">
        <v>0.36894008814417245</v>
      </c>
      <c r="H66" s="16">
        <v>0.37354812919848368</v>
      </c>
      <c r="I66" s="16">
        <v>0.38445907803442148</v>
      </c>
      <c r="J66" s="16">
        <v>0.38797687338107273</v>
      </c>
      <c r="K66" s="16">
        <v>0.38678739896984998</v>
      </c>
      <c r="L66" s="16">
        <v>0.38902765082825397</v>
      </c>
      <c r="M66" s="16">
        <v>0.38642535063595612</v>
      </c>
      <c r="N66" s="16">
        <v>0.39245874033237388</v>
      </c>
      <c r="O66" s="16">
        <v>0.37947854557069849</v>
      </c>
      <c r="P66" s="17">
        <v>0.38551999329656073</v>
      </c>
      <c r="Q66" s="17">
        <v>0.41793955552264045</v>
      </c>
    </row>
    <row r="67" spans="1:17">
      <c r="A67" t="s">
        <v>43</v>
      </c>
      <c r="B67" s="16">
        <v>0.33199989248963674</v>
      </c>
      <c r="C67" s="16">
        <v>0.34878325643552716</v>
      </c>
      <c r="D67" s="16">
        <v>0.32364265789698432</v>
      </c>
      <c r="E67" s="16">
        <v>0.28419270046909884</v>
      </c>
      <c r="F67" s="16">
        <v>0.26914200354350054</v>
      </c>
      <c r="G67" s="16">
        <v>0.27425055635554391</v>
      </c>
      <c r="H67" s="16">
        <v>0.28208785990530572</v>
      </c>
      <c r="I67" s="16">
        <v>0.29393998910509872</v>
      </c>
      <c r="J67" s="16">
        <v>0.31611199705654058</v>
      </c>
      <c r="K67" s="16">
        <v>0.29287384961992419</v>
      </c>
      <c r="L67" s="16">
        <v>0.32057266590741346</v>
      </c>
      <c r="M67" s="16">
        <v>0.31271006354067293</v>
      </c>
      <c r="N67" s="16">
        <v>0.30724982942201107</v>
      </c>
      <c r="O67" s="16">
        <v>0.31996741147481139</v>
      </c>
      <c r="P67" s="17">
        <v>0.32828552798734051</v>
      </c>
      <c r="Q67" s="17">
        <v>0.27604253454543209</v>
      </c>
    </row>
    <row r="68" spans="1:17">
      <c r="A68" t="s">
        <v>47</v>
      </c>
      <c r="B68" s="16">
        <v>1.3562087111504768E-2</v>
      </c>
      <c r="C68" s="16">
        <v>1.2497841170152202E-2</v>
      </c>
      <c r="D68" s="16">
        <v>1.4723058547012145E-2</v>
      </c>
      <c r="E68" s="16">
        <v>2.0973989340164121E-2</v>
      </c>
      <c r="F68" s="16">
        <v>2.2555071967387038E-2</v>
      </c>
      <c r="G68" s="16">
        <v>2.9381390816133585E-2</v>
      </c>
      <c r="H68" s="16">
        <v>4.4339938553332681E-2</v>
      </c>
      <c r="I68" s="16">
        <v>0.10689849830709046</v>
      </c>
      <c r="J68" s="16">
        <v>0.22223512062576059</v>
      </c>
      <c r="K68" s="16">
        <v>0.70463177727555215</v>
      </c>
      <c r="L68" s="16">
        <v>0.95392180343814614</v>
      </c>
      <c r="M68" s="16">
        <v>1.339669738910171</v>
      </c>
      <c r="N68" s="16">
        <v>1.904189996651275</v>
      </c>
      <c r="O68" s="16">
        <v>2.2189287235337063</v>
      </c>
      <c r="P68" s="17">
        <v>2.5830152570663016</v>
      </c>
      <c r="Q68" s="17">
        <v>3.2741725450988377</v>
      </c>
    </row>
    <row r="69" spans="1:17">
      <c r="D69" t="s">
        <v>3</v>
      </c>
      <c r="E69" s="5" t="s">
        <v>3</v>
      </c>
      <c r="F69" s="5" t="s">
        <v>3</v>
      </c>
      <c r="G69" s="5" t="s">
        <v>3</v>
      </c>
      <c r="H69" s="5" t="s">
        <v>3</v>
      </c>
      <c r="I69" s="5" t="s">
        <v>3</v>
      </c>
      <c r="J69" s="5" t="s">
        <v>3</v>
      </c>
      <c r="K69" s="5" t="s">
        <v>7</v>
      </c>
      <c r="L69" s="5" t="s">
        <v>5</v>
      </c>
      <c r="M69" s="5" t="s">
        <v>3</v>
      </c>
      <c r="N69" s="5" t="s">
        <v>8</v>
      </c>
      <c r="O69" s="5" t="s">
        <v>3</v>
      </c>
    </row>
    <row r="74" spans="1:17">
      <c r="P74" s="4"/>
      <c r="Q74" s="4"/>
    </row>
  </sheetData>
  <sortState xmlns:xlrd2="http://schemas.microsoft.com/office/spreadsheetml/2017/richdata2" ref="A58:AE68">
    <sortCondition descending="1" ref="B58:B68"/>
  </sortState>
  <phoneticPr fontId="2" type="noConversion"/>
  <hyperlinks>
    <hyperlink ref="B3" r:id="rId1" xr:uid="{00000000-0004-0000-0000-000000000000}"/>
    <hyperlink ref="E7" r:id="rId2" location="/topic/0?agg=2,0,1&amp;fuel=vtvv&amp;geo=g&amp;sec=g&amp;linechart=ELEC.GEN.ALL-US-99.A~ELEC.GEN.COW-US-99.A~ELEC.GEN.NG-US-99.A~ELEC.GEN.NUC-US-99.A~ELEC.GEN.HYC-US-99.A~ELEC.GEN.WND-US-99.A~ELEC.GEN.TSN-US-99.A&amp;columnchart=ELEC.GEN.ALL-US-99.A~ELEC.GEN.COW-US-99.A~ELEC" display="https://www.eia.gov/electricity/data/browser/#/topic/0?agg=2,0,1&amp;fuel=vtvv&amp;geo=g&amp;sec=g&amp;linechart=ELEC.GEN.ALL-US-99.A~ELEC.GEN.COW-US-99.A~ELEC.GEN.NG-US-99.A~ELEC.GEN.NUC-US-99.A~ELEC.GEN.HYC-US-99.A~ELEC.GEN.WND-US-99.A~ELEC.GEN.TSN-US-99.A&amp;columnchart=ELEC.GEN.ALL-US-99.A~ELEC.GEN.COW-US-99.A~ELEC" xr:uid="{00000000-0004-0000-0000-000001000000}"/>
  </hyperlinks>
  <printOptions gridLines="1"/>
  <pageMargins left="0.75" right="0.75" top="1" bottom="1" header="0.5" footer="0.5"/>
  <pageSetup paperSize="0" orientation="landscape" horizontalDpi="4294967292" verticalDpi="4294967292"/>
  <rowBreaks count="1" manualBreakCount="1">
    <brk id="71" max="16383" man="1" pt="1"/>
  </rowBreaks>
  <colBreaks count="1" manualBreakCount="1">
    <brk id="15" max="1048575" man="1"/>
  </colBreaks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Bean</dc:creator>
  <cp:lastModifiedBy>Microsoft Office User</cp:lastModifiedBy>
  <cp:lastPrinted>2020-05-19T15:52:53Z</cp:lastPrinted>
  <dcterms:created xsi:type="dcterms:W3CDTF">2017-11-08T14:41:58Z</dcterms:created>
  <dcterms:modified xsi:type="dcterms:W3CDTF">2021-06-24T16:42:01Z</dcterms:modified>
</cp:coreProperties>
</file>